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nabelbe.sharepoint.com/sites/BFA/Contracts/21_Marchés_Publics/BFA2300511_Resil_Kaya/BFA23005-10089_Réaliser les travaux d’aménagement et d'un jardin public a Boussouma/2_CSC/"/>
    </mc:Choice>
  </mc:AlternateContent>
  <xr:revisionPtr revIDLastSave="28" documentId="8_{56FC122F-1EE3-4D6B-89E2-C826B5EB8EC3}" xr6:coauthVersionLast="47" xr6:coauthVersionMax="47" xr10:uidLastSave="{8463894F-04AA-41DD-AB7E-87666B363BD9}"/>
  <bookViews>
    <workbookView xWindow="-108" yWindow="-108" windowWidth="23256" windowHeight="12456" tabRatio="883" firstSheet="2" activeTab="4" xr2:uid="{00000000-000D-0000-FFFF-FFFF00000000}"/>
  </bookViews>
  <sheets>
    <sheet name="1-Blocs Toilettes DQE" sheetId="20" r:id="rId1"/>
    <sheet name="2-Kiosques DQE" sheetId="21" r:id="rId2"/>
    <sheet name="3-Local technique DQE" sheetId="22" r:id="rId3"/>
    <sheet name="4-Portique d'entrée DQE" sheetId="23" r:id="rId4"/>
    <sheet name="5-Parkings DQE" sheetId="24" r:id="rId5"/>
    <sheet name="6-Plateau sportif DQE" sheetId="25" r:id="rId6"/>
    <sheet name="7-Apatams DQE" sheetId="26" r:id="rId7"/>
    <sheet name="8-Aire de jeux DQE" sheetId="27" r:id="rId8"/>
    <sheet name="9-Formations DQE" sheetId="64" r:id="rId9"/>
    <sheet name="Recap TRANCHE FERME DQE" sheetId="32" r:id="rId10"/>
    <sheet name="1-Blocs Toilettes BPU" sheetId="42" r:id="rId11"/>
    <sheet name="2-Kiosques BPU" sheetId="43" r:id="rId12"/>
    <sheet name="3-Local technique BPU" sheetId="44" r:id="rId13"/>
    <sheet name="4-Portique d'entrée BPU" sheetId="45" r:id="rId14"/>
    <sheet name="5-Parkings BPU" sheetId="46" r:id="rId15"/>
    <sheet name="6-Plateau sportif BPU" sheetId="47" r:id="rId16"/>
    <sheet name="7-Apatams BPU" sheetId="48" r:id="rId17"/>
    <sheet name="8-Aire de jeux BPU" sheetId="49" r:id="rId18"/>
    <sheet name="9-Formations BPU" sheetId="65" r:id="rId19"/>
  </sheets>
  <definedNames>
    <definedName name="_xlnm.Print_Area" localSheetId="10">'1-Blocs Toilettes BPU'!$A$1:$E$121</definedName>
    <definedName name="_xlnm.Print_Area" localSheetId="0">'1-Blocs Toilettes DQE'!$A$1:$F$119</definedName>
    <definedName name="_xlnm.Print_Area" localSheetId="11">'2-Kiosques BPU'!$A$1:$E$75</definedName>
    <definedName name="_xlnm.Print_Area" localSheetId="1">'2-Kiosques DQE'!$A$1:$F$75</definedName>
    <definedName name="_xlnm.Print_Area" localSheetId="12">'3-Local technique BPU'!$A$1:$E$82</definedName>
    <definedName name="_xlnm.Print_Area" localSheetId="2">'3-Local technique DQE'!$A$1:$F$82</definedName>
    <definedName name="_xlnm.Print_Area" localSheetId="13">'4-Portique d''entrée BPU'!$A$1:$E$46</definedName>
    <definedName name="_xlnm.Print_Area" localSheetId="3">'4-Portique d''entrée DQE'!$A$1:$F$49</definedName>
    <definedName name="_xlnm.Print_Area" localSheetId="14">'5-Parkings BPU'!$A$1:$E$17</definedName>
    <definedName name="_xlnm.Print_Area" localSheetId="4">'5-Parkings DQE'!$A$1:$F$20</definedName>
    <definedName name="_xlnm.Print_Area" localSheetId="15">'6-Plateau sportif BPU'!$A$1:$E$29</definedName>
    <definedName name="_xlnm.Print_Area" localSheetId="5">'6-Plateau sportif DQE'!$A$1:$F$30</definedName>
    <definedName name="_xlnm.Print_Area" localSheetId="16">'7-Apatams BPU'!$A$1:$E$34</definedName>
    <definedName name="_xlnm.Print_Area" localSheetId="6">'7-Apatams DQE'!$A$1:$F$36</definedName>
    <definedName name="_xlnm.Print_Area" localSheetId="17">'8-Aire de jeux BPU'!$A$1:$E$22</definedName>
    <definedName name="_xlnm.Print_Area" localSheetId="7">'8-Aire de jeux DQE'!$A$1:$F$23</definedName>
    <definedName name="_xlnm.Print_Area" localSheetId="18">'9-Formations BPU'!$A$1:$E$18</definedName>
    <definedName name="_xlnm.Print_Area" localSheetId="8">'9-Formations DQE'!$A$1:$F$20</definedName>
    <definedName name="_xlnm.Print_Area" localSheetId="9">'Recap TRANCHE FERME DQE'!$A$1:$D$35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7" l="1"/>
  <c r="F23" i="27" s="1"/>
  <c r="F26" i="20"/>
  <c r="F22" i="25" l="1"/>
  <c r="F27" i="25"/>
  <c r="F44" i="21"/>
  <c r="F36" i="26"/>
  <c r="B27" i="32" l="1"/>
  <c r="F19" i="64"/>
  <c r="F20" i="64" s="1"/>
  <c r="D27" i="32" s="1"/>
  <c r="E68" i="44"/>
  <c r="D111" i="42"/>
  <c r="D110" i="42"/>
  <c r="D64" i="42"/>
  <c r="D25" i="32"/>
  <c r="B26" i="32"/>
  <c r="B25" i="32"/>
  <c r="B24" i="32"/>
  <c r="B23" i="32"/>
  <c r="B22" i="32"/>
  <c r="B21" i="32"/>
  <c r="B20" i="32"/>
  <c r="F47" i="20"/>
  <c r="F54" i="20"/>
  <c r="F60" i="20"/>
  <c r="F65" i="20"/>
  <c r="F69" i="20"/>
  <c r="F70" i="20" s="1"/>
  <c r="F72" i="20"/>
  <c r="F73" i="20"/>
  <c r="F74" i="20"/>
  <c r="F75" i="20"/>
  <c r="F83" i="20"/>
  <c r="F88" i="20"/>
  <c r="F90" i="20"/>
  <c r="F95" i="20"/>
  <c r="F98" i="20"/>
  <c r="F107" i="20"/>
  <c r="F113" i="20"/>
  <c r="F118" i="20"/>
  <c r="F19" i="26"/>
  <c r="F17" i="24"/>
  <c r="F18" i="24" s="1"/>
  <c r="F20" i="24" s="1"/>
  <c r="D23" i="32" s="1"/>
  <c r="F26" i="25"/>
  <c r="F21" i="25"/>
  <c r="F23" i="25"/>
  <c r="F24" i="25"/>
  <c r="F25" i="25"/>
  <c r="F28" i="25"/>
  <c r="F29" i="25"/>
  <c r="F72" i="21"/>
  <c r="F35" i="23"/>
  <c r="F29" i="23"/>
  <c r="D22" i="23"/>
  <c r="F22" i="23" s="1"/>
  <c r="F65" i="22"/>
  <c r="E68" i="22"/>
  <c r="F57" i="21"/>
  <c r="F58" i="21"/>
  <c r="E53" i="21"/>
  <c r="F53" i="21" s="1"/>
  <c r="F54" i="21" s="1"/>
  <c r="F47" i="23"/>
  <c r="F46" i="23"/>
  <c r="F48" i="23"/>
  <c r="D26" i="32"/>
  <c r="F19" i="23"/>
  <c r="F18" i="23"/>
  <c r="F23" i="23"/>
  <c r="F20" i="23"/>
  <c r="F41" i="23"/>
  <c r="F40" i="23"/>
  <c r="F39" i="23"/>
  <c r="F28" i="23"/>
  <c r="F31" i="22"/>
  <c r="D23" i="22"/>
  <c r="F23" i="22" s="1"/>
  <c r="F79" i="22"/>
  <c r="F80" i="22" s="1"/>
  <c r="F74" i="22"/>
  <c r="F75" i="22" s="1"/>
  <c r="F68" i="22"/>
  <c r="F69" i="22" s="1"/>
  <c r="F64" i="22"/>
  <c r="F61" i="22"/>
  <c r="F62" i="22" s="1"/>
  <c r="F59" i="22"/>
  <c r="F58" i="22"/>
  <c r="F54" i="22"/>
  <c r="F50" i="22"/>
  <c r="F51" i="22" s="1"/>
  <c r="F45" i="22"/>
  <c r="F44" i="22"/>
  <c r="F43" i="22"/>
  <c r="F46" i="22" s="1"/>
  <c r="F39" i="22"/>
  <c r="F30" i="22"/>
  <c r="F40" i="22" s="1"/>
  <c r="F24" i="22"/>
  <c r="F22" i="22"/>
  <c r="F21" i="22"/>
  <c r="F20" i="22"/>
  <c r="F19" i="22"/>
  <c r="F71" i="21"/>
  <c r="F73" i="21"/>
  <c r="F69" i="21"/>
  <c r="F65" i="21"/>
  <c r="F56" i="21"/>
  <c r="F50" i="21"/>
  <c r="F51" i="21" s="1"/>
  <c r="F48" i="21"/>
  <c r="F49" i="21" s="1"/>
  <c r="F43" i="21"/>
  <c r="F45" i="21" s="1"/>
  <c r="F29" i="21"/>
  <c r="F28" i="21"/>
  <c r="F22" i="21"/>
  <c r="F70" i="21"/>
  <c r="F64" i="21"/>
  <c r="F38" i="21"/>
  <c r="F37" i="21"/>
  <c r="D31" i="21"/>
  <c r="F30" i="21"/>
  <c r="D110" i="20"/>
  <c r="D111" i="20"/>
  <c r="D64" i="20"/>
  <c r="D24" i="20"/>
  <c r="F21" i="23"/>
  <c r="F30" i="23"/>
  <c r="F32" i="22"/>
  <c r="F42" i="23"/>
  <c r="F55" i="22"/>
  <c r="F31" i="21"/>
  <c r="F31" i="23"/>
  <c r="F33" i="22"/>
  <c r="F34" i="22"/>
  <c r="F35" i="22"/>
  <c r="F32" i="23"/>
  <c r="F33" i="23"/>
  <c r="F36" i="22"/>
  <c r="F37" i="22"/>
  <c r="F34" i="23"/>
  <c r="F38" i="22"/>
  <c r="F66" i="22" l="1"/>
  <c r="F66" i="21"/>
  <c r="F76" i="20"/>
  <c r="F77" i="20" s="1"/>
  <c r="F36" i="23"/>
  <c r="F39" i="21"/>
  <c r="F74" i="21"/>
  <c r="F32" i="21"/>
  <c r="F30" i="25"/>
  <c r="D24" i="32" s="1"/>
  <c r="F24" i="23"/>
  <c r="F49" i="23" s="1"/>
  <c r="D22" i="32" s="1"/>
  <c r="F59" i="21"/>
  <c r="F60" i="21" s="1"/>
  <c r="F75" i="21" s="1"/>
  <c r="F25" i="22"/>
  <c r="F99" i="20"/>
  <c r="F119" i="20" s="1"/>
  <c r="F70" i="22"/>
  <c r="F82" i="22" l="1"/>
  <c r="D21" i="32" s="1"/>
  <c r="D19" i="32"/>
  <c r="D20" i="32"/>
  <c r="D28" i="32" l="1"/>
  <c r="D29" i="32" s="1"/>
  <c r="D30"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tc={111FBF18-7422-44F1-B54F-BD8DEB02B64D}</author>
    <author>tc={26D67BEB-CE7A-44D4-AC77-21684D38C4F8}</author>
  </authors>
  <commentList>
    <comment ref="B44" authorId="0" shapeId="0" xr:uid="{111FBF18-7422-44F1-B54F-BD8DEB02B64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Avec quel matériau</t>
      </text>
    </comment>
    <comment ref="B46" authorId="1" shapeId="0" xr:uid="{26D67BEB-CE7A-44D4-AC77-21684D38C4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Avec quel matériau</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tc={967663F2-6E5B-4E26-89D9-267E6723AB87}</author>
  </authors>
  <commentList>
    <comment ref="B48" authorId="0" shapeId="0" xr:uid="{967663F2-6E5B-4E26-89D9-267E6723AB8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Caractéristique du tableau à préciser.</t>
      </text>
    </comment>
  </commentList>
</comments>
</file>

<file path=xl/sharedStrings.xml><?xml version="1.0" encoding="utf-8"?>
<sst xmlns="http://schemas.openxmlformats.org/spreadsheetml/2006/main" count="1598" uniqueCount="325">
  <si>
    <t>Projet d’aménagement d’un jardin public pour la Commune de Boussouma</t>
  </si>
  <si>
    <t xml:space="preserve">I - TERRASSEMENTS </t>
  </si>
  <si>
    <t>N°</t>
  </si>
  <si>
    <t xml:space="preserve">Désignation </t>
  </si>
  <si>
    <t>u</t>
  </si>
  <si>
    <t>QT</t>
  </si>
  <si>
    <t>Prix UT</t>
  </si>
  <si>
    <t>Prix HT</t>
  </si>
  <si>
    <t>I.1</t>
  </si>
  <si>
    <t>Assurance tous risques du chantier</t>
  </si>
  <si>
    <t>ff</t>
  </si>
  <si>
    <t>I.2</t>
  </si>
  <si>
    <t>Installation de chantier nettoyage des lieux après les travaux et fourniture des plans de recollement du projet</t>
  </si>
  <si>
    <t>ens</t>
  </si>
  <si>
    <t>I.3</t>
  </si>
  <si>
    <t>Décapage et nivellement de l'emprise du bloc toilette</t>
  </si>
  <si>
    <t>m²</t>
  </si>
  <si>
    <t>I.4</t>
  </si>
  <si>
    <t>Implantation de l'ouvrages</t>
  </si>
  <si>
    <t>I.5</t>
  </si>
  <si>
    <t>Excavation des fouilles pour semelles filantes</t>
  </si>
  <si>
    <r>
      <t>m</t>
    </r>
    <r>
      <rPr>
        <vertAlign val="superscript"/>
        <sz val="13"/>
        <rFont val="Arial Narrow"/>
        <family val="2"/>
      </rPr>
      <t>3</t>
    </r>
  </si>
  <si>
    <t>I.6</t>
  </si>
  <si>
    <t>Excavation des fouilles en puits</t>
  </si>
  <si>
    <t>I.7</t>
  </si>
  <si>
    <t>Remblai sans apport à compacter</t>
  </si>
  <si>
    <t>I.8</t>
  </si>
  <si>
    <t>Remblai compacté avec apport de terre latéritique(compactage par couche)</t>
  </si>
  <si>
    <t>Total 1</t>
  </si>
  <si>
    <t>II - Bétons non armés et Bétons armés</t>
  </si>
  <si>
    <t>II</t>
  </si>
  <si>
    <t xml:space="preserve">BETONS NON ARMES ET BETONS ARMES  </t>
  </si>
  <si>
    <t>II.1</t>
  </si>
  <si>
    <t xml:space="preserve">Béton de propreté dosé à 150 kg/m3 de ciment classe 45 </t>
  </si>
  <si>
    <t>II.2</t>
  </si>
  <si>
    <t xml:space="preserve">Béton cyclopéen pour semelles filantes dosé à 150 kg/m3 de ciment classe 45 </t>
  </si>
  <si>
    <t>II.3</t>
  </si>
  <si>
    <t>Béton armé pour longrines dosé à 350 kg/m3 de ciment classe 45</t>
  </si>
  <si>
    <t>II.4</t>
  </si>
  <si>
    <t>Béton armé pour semelle isolées dosé à 350 kg/m3 de ciment classe 45</t>
  </si>
  <si>
    <t>II.5</t>
  </si>
  <si>
    <t>Béton armé pour poteaux et raidisseurs en superstructure dosé à 350kg/m3</t>
  </si>
  <si>
    <t>II.6</t>
  </si>
  <si>
    <t>Béton armé pour aire de dallage dosé à 350 kg/m3 (e=10cm)</t>
  </si>
  <si>
    <t>II.7</t>
  </si>
  <si>
    <t>Béton armé pour rampe d'accès au niveau de la terrasses dosé à 350 kg/m3 de ciment classe 45</t>
  </si>
  <si>
    <t>II.8</t>
  </si>
  <si>
    <t>Béton armé pour chainage dosé à 350kg/m3</t>
  </si>
  <si>
    <t>II.9</t>
  </si>
  <si>
    <t>Béton armé pour appuis des baies dosé à 350kg/m3</t>
  </si>
  <si>
    <t>II.10</t>
  </si>
  <si>
    <t>Béton armé pour appuis de tôle dosé à 350kg/m3</t>
  </si>
  <si>
    <t>II.11</t>
  </si>
  <si>
    <t>Béton armé pour couronnement au-dessus de l'acrotère  dosé à 350kg/m3</t>
  </si>
  <si>
    <t>II.12</t>
  </si>
  <si>
    <t>Béton armé pour la paillasse des lavabo epaisseur 8cm</t>
  </si>
  <si>
    <t>II.13</t>
  </si>
  <si>
    <t>Béton armé pour  poutre dosé à 350kg/m3</t>
  </si>
  <si>
    <t>II.14</t>
  </si>
  <si>
    <t>Étanchéité sur la toiture</t>
  </si>
  <si>
    <t>II.15</t>
  </si>
  <si>
    <t>Béton armé pour chéneau dosé à 350kg/m3</t>
  </si>
  <si>
    <t>II.16</t>
  </si>
  <si>
    <t>Étanchéité du chéneau</t>
  </si>
  <si>
    <t>Total  2</t>
  </si>
  <si>
    <t>lIl -Maçonnerie</t>
  </si>
  <si>
    <t>III.1</t>
  </si>
  <si>
    <t>Maçonnerie en agglos creux de 20x20x40 fabrication industrielle</t>
  </si>
  <si>
    <t>III.2</t>
  </si>
  <si>
    <t xml:space="preserve">Maçonnerie en bloc de terre comprimé autobloquant
</t>
  </si>
  <si>
    <t>III.3</t>
  </si>
  <si>
    <t>Maçonnerie en bloc de terre comprimé autobloquant pour la paillasse des lavabo</t>
  </si>
  <si>
    <t>III.4</t>
  </si>
  <si>
    <t>Raccordement et calfeutrement des éléments de structure en béton armé</t>
  </si>
  <si>
    <t>Total  3</t>
  </si>
  <si>
    <t>IV -MENUISERIES METALLIQUE</t>
  </si>
  <si>
    <t>Fourniture et pose des ouvertures métalliques</t>
  </si>
  <si>
    <t>IV.1</t>
  </si>
  <si>
    <t>CMP1 : Châssis  métallique persienne dimension (largeur 0,60 x hauteur 0, 80)</t>
  </si>
  <si>
    <t>IV.2</t>
  </si>
  <si>
    <t>PMP1 : Porte  métallique pleine dimension (largeur 0,90 x hauteur 2,20)</t>
  </si>
  <si>
    <t>Total  4</t>
  </si>
  <si>
    <t>V - ETANCHEITE</t>
  </si>
  <si>
    <t>V.1</t>
  </si>
  <si>
    <t>Film polyane pour étanchement y compris traitement anti-termite</t>
  </si>
  <si>
    <t>V.2</t>
  </si>
  <si>
    <t xml:space="preserve">Etanchiété des salles humides </t>
  </si>
  <si>
    <t>Total 5</t>
  </si>
  <si>
    <t>VI -PLOMBERIE SANITAIRE</t>
  </si>
  <si>
    <t>Réservation RDC</t>
  </si>
  <si>
    <t>VI.1</t>
  </si>
  <si>
    <t>Ensemble réservation , tuyauterie, canalisation, branchement d'eau potable de plombérie</t>
  </si>
  <si>
    <t>Sous total 1</t>
  </si>
  <si>
    <t>POSE DES APPAREILS SANITAIRES ET RACCORDEMENT +ACCESSOIRE ET DIVERS</t>
  </si>
  <si>
    <t>VI.2</t>
  </si>
  <si>
    <t>WC anglaise complet</t>
  </si>
  <si>
    <t>VI.3</t>
  </si>
  <si>
    <t>Lavabo complet</t>
  </si>
  <si>
    <t>VI.4</t>
  </si>
  <si>
    <t>Sphion de sol</t>
  </si>
  <si>
    <t>VI.5</t>
  </si>
  <si>
    <t>Robinet puisage</t>
  </si>
  <si>
    <t>Sous total 2</t>
  </si>
  <si>
    <t xml:space="preserve"> TOTAL 6</t>
  </si>
  <si>
    <t>VII -ASSAINISSEMENT</t>
  </si>
  <si>
    <t>VII.1</t>
  </si>
  <si>
    <t>Puisard de diametre 1,5m et profondeur 3m</t>
  </si>
  <si>
    <t>VII.2</t>
  </si>
  <si>
    <t xml:space="preserve">Fosse septique biofil pour 12 usagers </t>
  </si>
  <si>
    <t>VII.3</t>
  </si>
  <si>
    <t>Regard de visite et dalettes</t>
  </si>
  <si>
    <t>Total 7</t>
  </si>
  <si>
    <t>VIII -ELECTRICITE -  TELEPHONE - VENTILATION</t>
  </si>
  <si>
    <t>VIII.1</t>
  </si>
  <si>
    <t>Travaux de mise à la terre électrique en fonds de fouille</t>
  </si>
  <si>
    <t>VIII.2</t>
  </si>
  <si>
    <t>Ensemble Tableau électrique Général équipé des dispositifs de protection des personnes et des biens</t>
  </si>
  <si>
    <t>Filerie et fourreautage</t>
  </si>
  <si>
    <t>VIII.3</t>
  </si>
  <si>
    <t>Filerie et fourreautage pour l'alimentation des différents équipements</t>
  </si>
  <si>
    <t>Sous total filerie fourreautage</t>
  </si>
  <si>
    <t>Eclairage</t>
  </si>
  <si>
    <t>VIII.4</t>
  </si>
  <si>
    <t>Applique sanitaire avec interrupteur</t>
  </si>
  <si>
    <t>VIII.5</t>
  </si>
  <si>
    <t>Applique plafonnière avec ampoule de 11 w</t>
  </si>
  <si>
    <t>VIII.6</t>
  </si>
  <si>
    <t>Reglette led de 120 de 18 w</t>
  </si>
  <si>
    <t>Sous total Eclairage</t>
  </si>
  <si>
    <t>Appareillage</t>
  </si>
  <si>
    <t>VIII.7</t>
  </si>
  <si>
    <t>Interrupteur étanche</t>
  </si>
  <si>
    <t>Sous-total appareillage</t>
  </si>
  <si>
    <t>Total 8</t>
  </si>
  <si>
    <t>IX -REVETEMENT</t>
  </si>
  <si>
    <t>IX.1</t>
  </si>
  <si>
    <t>Revêtement sol des toilettes en carreaux antiderapants</t>
  </si>
  <si>
    <t>IX.2</t>
  </si>
  <si>
    <t xml:space="preserve">Revêtement en faîence intérieur murs de toilette </t>
  </si>
  <si>
    <t>IX.3</t>
  </si>
  <si>
    <t>Revêtement en faîence au dessus du bac à laver</t>
  </si>
  <si>
    <t>IX.4</t>
  </si>
  <si>
    <t>Plinthe au niveau du dégagement</t>
  </si>
  <si>
    <t>ml</t>
  </si>
  <si>
    <t>Total 9</t>
  </si>
  <si>
    <t>X-PEINTURES-FAUX PLAFONDS</t>
  </si>
  <si>
    <t>X.1</t>
  </si>
  <si>
    <t>Faux Plafond en contre plaqué épaisseur 5mm</t>
  </si>
  <si>
    <t>X.2</t>
  </si>
  <si>
    <t xml:space="preserve">Peinture vynilique sous face faux plafond </t>
  </si>
  <si>
    <t>X.3</t>
  </si>
  <si>
    <t>Peinture cellulosique sur menuiserie métallique</t>
  </si>
  <si>
    <t>TOTAL 10</t>
  </si>
  <si>
    <t>XI - COUVERTURE EN TOITURE LEGERE</t>
  </si>
  <si>
    <t>XI.1</t>
  </si>
  <si>
    <t xml:space="preserve">Ensemble fixation de la charpente métallique  et pose de la toiture en tôle bac galva prélaque 35/100  y compris tout sujection </t>
  </si>
  <si>
    <t>TOTAL 11</t>
  </si>
  <si>
    <t>TOTAL GENERAL D'UN BLOC TOILETTE</t>
  </si>
  <si>
    <t>I - ACHAT /TRANSPORT / MODIFICATION</t>
  </si>
  <si>
    <t>Achat d'un conteneur 20 pieds</t>
  </si>
  <si>
    <t>Frais de transport jusqu'au site de boussouma</t>
  </si>
  <si>
    <t>Découpage de conteneur en vue de sa transformation en deux kiosques, la Fermeture de l’autre extrémité du conteneur y compris tout suggestion</t>
  </si>
  <si>
    <t>Location d’une grue pour le levage des deux kiosques et leur dépose sur les plots après coulage</t>
  </si>
  <si>
    <t xml:space="preserve">II - TERRASSEMENTS </t>
  </si>
  <si>
    <t>Décapage et nivellement des emprises des deux kiosques</t>
  </si>
  <si>
    <t>Implantation des emprises des plots de 50 x 50 pour soutenir les deux kiosques</t>
  </si>
  <si>
    <t xml:space="preserve">Excavation des fouilles en puits </t>
  </si>
  <si>
    <t>Total 2</t>
  </si>
  <si>
    <t>III - Betons non armés et Betons armés</t>
  </si>
  <si>
    <t>III</t>
  </si>
  <si>
    <t>Béton de propreté dosé à 150 kg/m3 de ciment classe 45 pour les plots</t>
  </si>
  <si>
    <t>IV -MENUISERIES  METALLIQUE</t>
  </si>
  <si>
    <t>PMV : Porte métallique vitrée de dimensions 1,99 m × 2,20 m, comprenant une porte intégrée à l’intérieur, de dimensions 1,40 m × 2,20 m</t>
  </si>
  <si>
    <t>V -ELECTRICITE -  TELEPHONE - VENTILATION</t>
  </si>
  <si>
    <t>V.3</t>
  </si>
  <si>
    <t>Reglette led de 120 de 18w</t>
  </si>
  <si>
    <t>V.4</t>
  </si>
  <si>
    <t>Interrupteur va et vient</t>
  </si>
  <si>
    <t>V.5</t>
  </si>
  <si>
    <t>Brasseur d'air marque panasonic</t>
  </si>
  <si>
    <t>V.6</t>
  </si>
  <si>
    <t>Prise de courant 2P+T 10/16A Mosaic simple</t>
  </si>
  <si>
    <t>VI-REVETEMENT</t>
  </si>
  <si>
    <t>Revêtement sol carreau de 30 x 30 au dessus contre plaque de 10mm</t>
  </si>
  <si>
    <t xml:space="preserve">Pose de panneaux en contreplaqué de 10 mm au sol avant la pose des carreaux </t>
  </si>
  <si>
    <t>Total 6</t>
  </si>
  <si>
    <t>VII-PEINTURES-FAUX PLAFONDS</t>
  </si>
  <si>
    <t>Faux Plafond en contre plaque epaisseur 10mm</t>
  </si>
  <si>
    <t>Pose de panneaux en contre plaqué de 10 mm pour la protection des parois intérieures du conteneur</t>
  </si>
  <si>
    <t>VII.4</t>
  </si>
  <si>
    <t>Peinture vynilique sur panneaux en contreplaqué des parois intérieures du conteneur</t>
  </si>
  <si>
    <t>VII.5</t>
  </si>
  <si>
    <t>TOTAL 7</t>
  </si>
  <si>
    <t>TOTAL GENERAL DES DEUX KIOSQUES</t>
  </si>
  <si>
    <t>PM</t>
  </si>
  <si>
    <t>Décapage et nivellement du terrain du local technique</t>
  </si>
  <si>
    <t>Implantation de l'ouvrage</t>
  </si>
  <si>
    <t>II - Betons non armés et Betons armés</t>
  </si>
  <si>
    <t>Béton légèrement armé pour dallage dosé à 300 kg/m³ et socles y compris chape incorporée et bouchardée</t>
  </si>
  <si>
    <t>PMP1 : Porte  métallique persienne dimension (largeur 0,80 x hauteur 2,20)</t>
  </si>
  <si>
    <t>VI -ELECTRICITE -  TELEPHONE - VENTILATION</t>
  </si>
  <si>
    <t>Reglette led de 120 de 18w etanche</t>
  </si>
  <si>
    <t>VI.6</t>
  </si>
  <si>
    <t>Interrupteur  etanche</t>
  </si>
  <si>
    <t>VIII - COUVERTURE EN TOITURE LEGERE</t>
  </si>
  <si>
    <t>TOTAL 8</t>
  </si>
  <si>
    <t>TOTAL GENERAL LOCAL TECHNIQUE</t>
  </si>
  <si>
    <t>Assurance tous risque du chantier</t>
  </si>
  <si>
    <t xml:space="preserve">Installation de chantier </t>
  </si>
  <si>
    <t>Excavation des fouilles en rigoles filantes</t>
  </si>
  <si>
    <t>Béton armé pour semelles dosé à 350 kg/m3 de ciment classe 45</t>
  </si>
  <si>
    <t>Béton armé pour chainage intermediaire dosé à 350kg/m3</t>
  </si>
  <si>
    <t>Béton armé pour poutres dosé à 350 kg/m3 de ciment classe 45</t>
  </si>
  <si>
    <t>Béton armé pour dalle pleine dosé à 350 kg/m3 de ciment classe 45</t>
  </si>
  <si>
    <t>Porte d'entrée principale coulissante de dimension (Longueur 5,00 m et hauteur 2,50 m) permettant d'accéder au site</t>
  </si>
  <si>
    <t>Ecriteau au dessus du portique</t>
  </si>
  <si>
    <t>TOTAL GENERAL PORTIQUE D'ENTREE</t>
  </si>
  <si>
    <t>I- PARKING EXTERIEUR</t>
  </si>
  <si>
    <t>Bordures en béton armé (Longueur 100cm x largeur 80cm x  epaisseur 20cm)</t>
  </si>
  <si>
    <t>Sous Total 2</t>
  </si>
  <si>
    <t>TOTAL GENERAL POUR LES TRAVAUX DES PARKINGS EXTERIEUR</t>
  </si>
  <si>
    <t xml:space="preserve">Installation de chantier ; nettoyage des lieux après les travaux </t>
  </si>
  <si>
    <r>
      <t>m</t>
    </r>
    <r>
      <rPr>
        <vertAlign val="superscript"/>
        <sz val="14"/>
        <rFont val="Arial Narrow"/>
        <family val="2"/>
      </rPr>
      <t>3</t>
    </r>
  </si>
  <si>
    <t>I.9</t>
  </si>
  <si>
    <t>I.10</t>
  </si>
  <si>
    <t>I.11</t>
  </si>
  <si>
    <t>I - TERRASSEMENT / BETON</t>
  </si>
  <si>
    <t xml:space="preserve">Installation de chantier nettoyage des lieux après les travaux </t>
  </si>
  <si>
    <t>1</t>
  </si>
  <si>
    <t>Décapage et nivellement de l'emprise du plateau sportif</t>
  </si>
  <si>
    <t>437,36</t>
  </si>
  <si>
    <t xml:space="preserve">Excavation des fouilles pour semelles filantes </t>
  </si>
  <si>
    <t>14,973</t>
  </si>
  <si>
    <t>98,5872</t>
  </si>
  <si>
    <t>Béton non armé pour la semelles filantes dosé à 350 kg/m3 de ciment classe 45 epaisseur 30cm</t>
  </si>
  <si>
    <t>Béton armé pour aire de dallage dosé à 350 kg/m3 (e=15cm)</t>
  </si>
  <si>
    <r>
      <t>m</t>
    </r>
    <r>
      <rPr>
        <b/>
        <vertAlign val="superscript"/>
        <sz val="14"/>
        <color rgb="FFFF0000"/>
        <rFont val="Arial Narrow"/>
        <family val="2"/>
      </rPr>
      <t>3</t>
    </r>
  </si>
  <si>
    <t>64,296</t>
  </si>
  <si>
    <t>Maçonnerie en agglos pleins de 20x20x40 fabrication industrielle</t>
  </si>
  <si>
    <t>17,36</t>
  </si>
  <si>
    <t>Tracé au sol avec de la peinture etanche de couleur blanche</t>
  </si>
  <si>
    <t xml:space="preserve">Equipement sportif (  deux panneaux de basket , filet de volley ball y compris poteau , Filet de football y compris poteau ) </t>
  </si>
  <si>
    <t>TOTAL GENERAL POUR LES TRAVAUX DU PLATEAU SPORTIF</t>
  </si>
  <si>
    <t>Décapage et nivellement de l'emprise des apatams</t>
  </si>
  <si>
    <t>19,62</t>
  </si>
  <si>
    <t>2,88</t>
  </si>
  <si>
    <t>5,88</t>
  </si>
  <si>
    <t>0,368</t>
  </si>
  <si>
    <t>1,92</t>
  </si>
  <si>
    <t>3,68</t>
  </si>
  <si>
    <t>2,25</t>
  </si>
  <si>
    <t>Fourniture et pose de poteaux en tube rond en acier, diamètre 90 mm, y compris toutes suggestions de pose (scellement, ancrage selon les contraintes du site)</t>
  </si>
  <si>
    <t>8</t>
  </si>
  <si>
    <t>I.12</t>
  </si>
  <si>
    <t>I.13</t>
  </si>
  <si>
    <t>Fourniture et pose de la paille pour la couverture de la paillote, y compris toutes suggestions de mise en œuvre (fixation, protection contre les intempéries)</t>
  </si>
  <si>
    <t>28</t>
  </si>
  <si>
    <t>I.14</t>
  </si>
  <si>
    <t>Reglette led de 120 de 18 w etanche</t>
  </si>
  <si>
    <t>2</t>
  </si>
  <si>
    <t>I.15</t>
  </si>
  <si>
    <t>I.16</t>
  </si>
  <si>
    <t>Prise étanche</t>
  </si>
  <si>
    <t>4</t>
  </si>
  <si>
    <t>Sous total travaux de réalisation d'un apatam</t>
  </si>
  <si>
    <t>TOTAL GENERAL POUR LES TRAVAUX DES DEUX APATAMS</t>
  </si>
  <si>
    <t>Décapage et nivellement de l'emprise de l'aire de jeu</t>
  </si>
  <si>
    <t>176,72</t>
  </si>
  <si>
    <t xml:space="preserve">Maçonnerie en agglos pleine de 20x20x40 </t>
  </si>
  <si>
    <t>15</t>
  </si>
  <si>
    <t>Fourniture et mise en place de sable fin pour le remplissage de l’aire de jeux</t>
  </si>
  <si>
    <t>35</t>
  </si>
  <si>
    <t>Sous Total 1 pour un aire de jeu</t>
  </si>
  <si>
    <t>TOTAL GENERAL POUR LES TRAVAUX DES DEUX AIRES DE JEUX</t>
  </si>
  <si>
    <t xml:space="preserve">TOTAL GENERAL D'UN BLOC TOILETTE UNIQUEMENT </t>
  </si>
  <si>
    <t>TOTAL HORS TAXES</t>
  </si>
  <si>
    <t>TVA 18%</t>
  </si>
  <si>
    <t xml:space="preserve">Arrêté le présent devis à la somme de                                       ( XXXXXXXXXXXXXXXXX Francs CFA </t>
  </si>
  <si>
    <t>RECAPITULATIF GENERAL - TRANCHE FERME</t>
  </si>
  <si>
    <t>TOTAL GENERAL TTC</t>
  </si>
  <si>
    <t xml:space="preserve">2- BORDEREAU DES PRIX UNITAIRES - KIOSQUES </t>
  </si>
  <si>
    <t>1- BORDEREAU DES PRIX UNITAIRES - BLOC TOILETTES</t>
  </si>
  <si>
    <t xml:space="preserve">3- BORDEREAU DES PRIX UNITAIRES - LOCAL TECHNIQUE </t>
  </si>
  <si>
    <t xml:space="preserve">4- BORDEREAU DES PRIX UNITAIRES - PORTIQUE D'ENTRÉE </t>
  </si>
  <si>
    <t xml:space="preserve">5- BORDEREAU DES PRIX UNITAIRES - PARKING EXTERIEUR </t>
  </si>
  <si>
    <t xml:space="preserve">6- BORDEREAU DES PRIX UNITAIRES - PLATEAU SPORTIF </t>
  </si>
  <si>
    <t xml:space="preserve">7- BORDEREAU DES PRIX UNITAIRES - APATAM </t>
  </si>
  <si>
    <t xml:space="preserve">8- BORDEREAU DES PRIX UNITAIRES - AIRE DE JEUX </t>
  </si>
  <si>
    <t xml:space="preserve">8- CADRE DE DEVIS - AIRE DE JEUX </t>
  </si>
  <si>
    <t xml:space="preserve">7- CADRE DE DEVIS - APATAM </t>
  </si>
  <si>
    <t xml:space="preserve">6- CADRE DE DEVIS - PLATEAU SPORTIF </t>
  </si>
  <si>
    <t xml:space="preserve">5- CADRE DE DEVIS - PARKING EXTERIEUR </t>
  </si>
  <si>
    <t xml:space="preserve">4- CADRE DE DEVIS - PORTIQUE D'ENTRÉE </t>
  </si>
  <si>
    <t xml:space="preserve">3- CADRE DE DEVIS - LOCAL TECHNIQUE </t>
  </si>
  <si>
    <t xml:space="preserve">2- CADRE DE DEVIS - KIOSQUES </t>
  </si>
  <si>
    <t>1- CADRE DE DEVIS - BLOC TOILETTES</t>
  </si>
  <si>
    <t>Montant  en lettres</t>
  </si>
  <si>
    <t>U</t>
  </si>
  <si>
    <t>Remblai compacté avec apport de terre latéritique(compactage par couche</t>
  </si>
  <si>
    <t>TOTAL GENERAL POUR LES FORMATIONS CHANTIER-ECOLE</t>
  </si>
  <si>
    <t>Sous Total 1 pour formations chantier-école</t>
  </si>
  <si>
    <t>9- CADRE DE DEVIS - FORMATIONS CHANTIER-ECOLE</t>
  </si>
  <si>
    <t>N.B : Cette partie sera exécutée par des formateurs spécialisés chacun intervenant à la période convenue en fonction des thématiques de formation</t>
  </si>
  <si>
    <t>9- BORDEREAU DES PRIX UNITAIRES - FORMATIONS CHANTIER-ECOLE</t>
  </si>
  <si>
    <t>Formations chantier-école au profit de 25 jeunes aux métiers d'Eco construction (Maçonnerie,  Béton et dallage), d'Electricité bâtiment, de Plomberie et de Peinture bâtiment, etc</t>
  </si>
  <si>
    <t>CMV : Chassis métallique vitrée de dimensions 0,8 m × 1,2 m</t>
  </si>
  <si>
    <r>
      <t>m</t>
    </r>
    <r>
      <rPr>
        <b/>
        <vertAlign val="superscript"/>
        <sz val="14"/>
        <rFont val="Arial Narrow"/>
        <family val="2"/>
      </rPr>
      <t>3</t>
    </r>
  </si>
  <si>
    <t>Etanchiété des salles humides avec du flintkote et du bitume</t>
  </si>
  <si>
    <t>Ensemble réservation , tuyauterie, canalisation, branchement d'eau potable de plombérie (Évacuation intérieure et extérieure des eaux usées et eaux vannes,alimentation en eau intérieure et extérieure, main d’œuvre pour la pose des appareils sanitaires (lavabo, WC, douche, évier, etc ,achat et fourniture des matériaux: pour l’alimentation eau potable PEHD conformes au CCTP, pour l’évacuation PVC Ø63 eaux vannes, Ø100 eaux usées)</t>
  </si>
  <si>
    <t>Ensemble Tableau électrique Général équipé des dispositifs de protection des personnes et des biens (Câblage électrique pour l’alimentation des différents points prises, éclairages, équipements spécifiques ,fourniture et pose du coffret électrique, avec disjoncteurs adaptés ,pose des appareils électriques :interrupteurs, prises, luminaires, y compris la main d’œuvre et  essais et mise en service inclus)</t>
  </si>
  <si>
    <t>Regard de visite et dalettes de dimensions 50cm x 50cm</t>
  </si>
  <si>
    <t>Étanchéité sur la toiture (Bitume +Hyrène de 40)</t>
  </si>
  <si>
    <t>Ensemble Tableau électrique Général équipé des dispositifs de protection des personnes et des biens (Câblage électrique pour l’alimentation des différents points prises, éclairages, équipements spécifiques ,fourniture et pose du coffret électrique, avec disjoncteurs adaptés ,pose des appareils électriques :interrupteurs, prises, luminaires, y compris la main d’œuvre et  essais et mise en service inclus</t>
  </si>
  <si>
    <t>Fourniture et pose d’un écriteau en tôle métallique rigide, avec pour revêtement de la peinture vinylique de blanche pour assurer une bonne lisibilité</t>
  </si>
  <si>
    <t>Équipements sportifs à fournir et à poser :  
- 2 panneaux de basket : panneaux complets avec cercles métalliques et filets, montés sur poteaux métalliques ou fixés selon les normes en vigueur.  
- 1 filet de volley-ball, y compris deux poteaux métalliques réglables avec système de tension du filet.  
- 1 filet de football, y compris deux poteaux de but en métal galvanisé, avec arceaux de maintien du filet à l’arrière.</t>
  </si>
  <si>
    <t>Fourniture et pose de tube rond de diamètre 8 pour les traverses</t>
  </si>
  <si>
    <t>Fourniture et pose de tube rectangulaire 80/40 pour les pannes</t>
  </si>
  <si>
    <t>I.17</t>
  </si>
  <si>
    <t>barre de 5,6m</t>
  </si>
  <si>
    <t>10</t>
  </si>
  <si>
    <t>7</t>
  </si>
  <si>
    <r>
      <t>Fosse septique biofil pour</t>
    </r>
    <r>
      <rPr>
        <sz val="13"/>
        <color rgb="FFFF0000"/>
        <rFont val="Arial Narrow"/>
        <family val="2"/>
      </rPr>
      <t xml:space="preserve"> </t>
    </r>
    <r>
      <rPr>
        <sz val="13"/>
        <rFont val="Arial Narrow"/>
        <family val="2"/>
      </rPr>
      <t xml:space="preserve">25 à 50 usagers </t>
    </r>
  </si>
  <si>
    <t>barre</t>
  </si>
  <si>
    <t xml:space="preserve">barre </t>
  </si>
  <si>
    <t>Bordure en béton armé de type  T1 dosé à 350 kg/m3:  longueur 100 cm, largeur 12 cm, Hauteur 20 cm; ancré de 10 cm et reposant sur un béton de proprété de 5cm d'apaisseur dosé à 150 kg/m3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</si>
</sst>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 &quot;CFA&quot;_-;\-* #,##0\ &quot;CFA&quot;_-;_-* &quot;-&quot;\ &quot;CFA&quot;_-;_-@_-"/>
    <numFmt numFmtId="166" formatCode="#,##0;[Red]#,##0"/>
    <numFmt numFmtId="167" formatCode="#,##0\ _€"/>
    <numFmt numFmtId="168" formatCode="_-* #,##0\ _€_-;\-* #,##0\ _€_-;_-* &quot;-&quot;??\ _€_-;_-@_-"/>
    <numFmt numFmtId="169" formatCode="#,##0.00;[Red]#,##0.00"/>
  </numFmts>
  <fonts count="38" x14ac:knownFonts="1">
    <font>
      <sz val="11"/>
      <color theme="1"/>
      <name val="Calibri"/>
      <family val="2"/>
      <scheme val="minor"/>
    </font>
    <font>
      <sz val="10"/>
      <name val="Arial"/>
      <family val="2"/>
    </font>
    <font>
      <sz val="11"/>
      <color theme="1"/>
      <name val="Calibri"/>
      <family val="2"/>
      <scheme val="minor"/>
    </font>
    <font>
      <b/>
      <sz val="11"/>
      <color theme="3"/>
      <name val="Calibri"/>
      <family val="2"/>
      <scheme val="minor"/>
    </font>
    <font>
      <sz val="8"/>
      <name val="Calibri"/>
      <family val="2"/>
      <scheme val="minor"/>
    </font>
    <font>
      <sz val="13"/>
      <color theme="1"/>
      <name val="Arial Narrow"/>
      <family val="2"/>
    </font>
    <font>
      <sz val="13"/>
      <color rgb="FFFFFFFF"/>
      <name val="Arial Narrow"/>
      <family val="2"/>
    </font>
    <font>
      <sz val="13"/>
      <color theme="0"/>
      <name val="Arial Narrow"/>
      <family val="2"/>
    </font>
    <font>
      <b/>
      <sz val="13"/>
      <color theme="1"/>
      <name val="Arial Narrow"/>
      <family val="2"/>
    </font>
    <font>
      <b/>
      <sz val="13"/>
      <color theme="4" tint="-0.249977111117893"/>
      <name val="Arial Narrow"/>
      <family val="2"/>
    </font>
    <font>
      <sz val="13"/>
      <name val="Arial Narrow"/>
      <family val="2"/>
    </font>
    <font>
      <vertAlign val="superscript"/>
      <sz val="13"/>
      <name val="Arial Narrow"/>
      <family val="2"/>
    </font>
    <font>
      <b/>
      <i/>
      <sz val="13"/>
      <name val="Arial Narrow"/>
      <family val="2"/>
    </font>
    <font>
      <b/>
      <sz val="13"/>
      <name val="Arial Narrow"/>
      <family val="2"/>
    </font>
    <font>
      <sz val="11"/>
      <color theme="1"/>
      <name val="Arial Narrow"/>
      <family val="2"/>
    </font>
    <font>
      <b/>
      <sz val="14"/>
      <color theme="1"/>
      <name val="Arial Narrow"/>
      <family val="2"/>
    </font>
    <font>
      <sz val="12"/>
      <color theme="1"/>
      <name val="Arial Narrow"/>
      <family val="2"/>
    </font>
    <font>
      <b/>
      <sz val="12"/>
      <color theme="1"/>
      <name val="Arial Narrow"/>
      <family val="2"/>
    </font>
    <font>
      <sz val="10"/>
      <color theme="1"/>
      <name val="Arial Narrow"/>
      <family val="2"/>
    </font>
    <font>
      <b/>
      <sz val="16"/>
      <color theme="4" tint="-0.499984740745262"/>
      <name val="Arial Narrow"/>
      <family val="2"/>
    </font>
    <font>
      <sz val="14"/>
      <color theme="1"/>
      <name val="Arial Narrow"/>
      <family val="2"/>
    </font>
    <font>
      <b/>
      <sz val="16"/>
      <color theme="1"/>
      <name val="Arial Narrow"/>
      <family val="2"/>
    </font>
    <font>
      <b/>
      <sz val="14"/>
      <color indexed="9"/>
      <name val="Arial Narrow"/>
      <family val="2"/>
    </font>
    <font>
      <sz val="12"/>
      <name val="Gulim"/>
      <family val="2"/>
    </font>
    <font>
      <sz val="14"/>
      <name val="Arial Narrow"/>
      <family val="2"/>
    </font>
    <font>
      <b/>
      <sz val="14"/>
      <name val="Arial Narrow"/>
      <family val="2"/>
    </font>
    <font>
      <vertAlign val="superscript"/>
      <sz val="14"/>
      <name val="Arial Narrow"/>
      <family val="2"/>
    </font>
    <font>
      <sz val="16"/>
      <color theme="1"/>
      <name val="Arial Narrow"/>
      <family val="2"/>
    </font>
    <font>
      <b/>
      <sz val="18"/>
      <color theme="1"/>
      <name val="Arial Narrow"/>
      <family val="2"/>
    </font>
    <font>
      <b/>
      <sz val="20"/>
      <color rgb="FFFF0000"/>
      <name val="Arial Narrow"/>
      <family val="2"/>
    </font>
    <font>
      <b/>
      <sz val="20"/>
      <color theme="1"/>
      <name val="Arial Narrow"/>
      <family val="2"/>
    </font>
    <font>
      <b/>
      <vertAlign val="superscript"/>
      <sz val="14"/>
      <color rgb="FFFF0000"/>
      <name val="Arial Narrow"/>
      <family val="2"/>
    </font>
    <font>
      <b/>
      <sz val="11"/>
      <color theme="1"/>
      <name val="Arial Narrow"/>
      <family val="2"/>
    </font>
    <font>
      <b/>
      <sz val="16"/>
      <color rgb="FFFF0000"/>
      <name val="Arial Narrow"/>
      <family val="2"/>
    </font>
    <font>
      <sz val="13"/>
      <color rgb="FFFF0000"/>
      <name val="Arial Narrow"/>
      <family val="2"/>
    </font>
    <font>
      <sz val="12"/>
      <color theme="1"/>
      <name val="Symbol"/>
      <family val="1"/>
      <charset val="2"/>
    </font>
    <font>
      <b/>
      <sz val="12"/>
      <color theme="1"/>
      <name val="Georgia"/>
      <family val="1"/>
    </font>
    <font>
      <b/>
      <vertAlign val="superscript"/>
      <sz val="14"/>
      <name val="Arial Narrow"/>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1D71B8"/>
        <bgColor indexed="64"/>
      </patternFill>
    </fill>
    <fill>
      <patternFill patternType="solid">
        <fgColor rgb="FFF2BE22"/>
        <bgColor indexed="64"/>
      </patternFill>
    </fill>
    <fill>
      <patternFill patternType="solid">
        <fgColor rgb="FFED8715"/>
        <bgColor indexed="64"/>
      </patternFill>
    </fill>
    <fill>
      <patternFill patternType="solid">
        <fgColor rgb="FF94979A"/>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s>
  <borders count="64">
    <border>
      <left/>
      <right/>
      <top/>
      <bottom/>
      <diagonal/>
    </border>
    <border>
      <left style="hair">
        <color indexed="64"/>
      </left>
      <right style="hair">
        <color indexed="64"/>
      </right>
      <top style="hair">
        <color indexed="64"/>
      </top>
      <bottom style="hair">
        <color indexed="64"/>
      </bottom>
      <diagonal/>
    </border>
    <border>
      <left/>
      <right/>
      <top/>
      <bottom style="medium">
        <color theme="4" tint="0.39997558519241921"/>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double">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uble">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4"/>
      </left>
      <right/>
      <top/>
      <bottom/>
      <diagonal/>
    </border>
    <border>
      <left/>
      <right style="hair">
        <color indexed="64"/>
      </right>
      <top/>
      <bottom/>
      <diagonal/>
    </border>
  </borders>
  <cellStyleXfs count="5">
    <xf numFmtId="0" fontId="0" fillId="0" borderId="0"/>
    <xf numFmtId="0" fontId="1" fillId="0" borderId="0"/>
    <xf numFmtId="164" fontId="2" fillId="0" borderId="0" applyFont="0" applyFill="0" applyBorder="0" applyAlignment="0" applyProtection="0"/>
    <xf numFmtId="0" fontId="3" fillId="3" borderId="2" applyNumberFormat="0" applyAlignment="0" applyProtection="0"/>
    <xf numFmtId="165" fontId="2" fillId="0" borderId="0" applyFont="0" applyFill="0" applyBorder="0" applyAlignment="0" applyProtection="0"/>
  </cellStyleXfs>
  <cellXfs count="351">
    <xf numFmtId="0" fontId="0" fillId="0" borderId="0" xfId="0"/>
    <xf numFmtId="0" fontId="5" fillId="0" borderId="0" xfId="0" applyFont="1"/>
    <xf numFmtId="0" fontId="6" fillId="2" borderId="0" xfId="0" applyFont="1" applyFill="1" applyAlignment="1">
      <alignment vertical="center"/>
    </xf>
    <xf numFmtId="0" fontId="7" fillId="2" borderId="0" xfId="0" applyFont="1" applyFill="1" applyAlignment="1">
      <alignment horizontal="left"/>
    </xf>
    <xf numFmtId="0" fontId="5" fillId="0" borderId="0" xfId="0" applyFont="1" applyAlignment="1">
      <alignment horizontal="center"/>
    </xf>
    <xf numFmtId="0" fontId="9" fillId="0" borderId="0" xfId="0" applyFont="1"/>
    <xf numFmtId="4" fontId="10" fillId="0" borderId="6" xfId="0" applyNumberFormat="1" applyFont="1" applyBorder="1" applyAlignment="1">
      <alignment horizontal="center" vertical="center"/>
    </xf>
    <xf numFmtId="4" fontId="10" fillId="0" borderId="1" xfId="0" applyNumberFormat="1" applyFont="1" applyBorder="1" applyAlignment="1">
      <alignment horizontal="left" vertical="center" wrapText="1"/>
    </xf>
    <xf numFmtId="4"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3" fontId="10" fillId="0" borderId="7" xfId="0" applyNumberFormat="1" applyFont="1" applyBorder="1" applyAlignment="1">
      <alignment horizontal="center" vertical="center"/>
    </xf>
    <xf numFmtId="4" fontId="10" fillId="2" borderId="1" xfId="0" applyNumberFormat="1" applyFont="1" applyFill="1" applyBorder="1" applyAlignment="1">
      <alignment horizontal="center" vertical="center"/>
    </xf>
    <xf numFmtId="0" fontId="5" fillId="0" borderId="6" xfId="0" applyFont="1" applyBorder="1"/>
    <xf numFmtId="0" fontId="9" fillId="0" borderId="1" xfId="0" applyFont="1" applyBorder="1"/>
    <xf numFmtId="0" fontId="5" fillId="0" borderId="1" xfId="0" applyFont="1" applyBorder="1"/>
    <xf numFmtId="0" fontId="5" fillId="0" borderId="7" xfId="0" applyFont="1" applyBorder="1"/>
    <xf numFmtId="4" fontId="12" fillId="0" borderId="1" xfId="0" applyNumberFormat="1" applyFont="1" applyBorder="1" applyAlignment="1">
      <alignment horizontal="left" vertical="center" wrapText="1"/>
    </xf>
    <xf numFmtId="4" fontId="13" fillId="0" borderId="1" xfId="0" applyNumberFormat="1" applyFont="1" applyBorder="1" applyAlignment="1">
      <alignment horizontal="center" vertical="center"/>
    </xf>
    <xf numFmtId="3" fontId="13" fillId="0" borderId="1" xfId="0" applyNumberFormat="1" applyFont="1" applyBorder="1" applyAlignment="1">
      <alignment horizontal="center" vertical="center"/>
    </xf>
    <xf numFmtId="4" fontId="5" fillId="0" borderId="6" xfId="0" applyNumberFormat="1" applyFont="1" applyBorder="1" applyAlignment="1">
      <alignment vertical="center"/>
    </xf>
    <xf numFmtId="0" fontId="5" fillId="2" borderId="6" xfId="0" applyFont="1" applyFill="1" applyBorder="1" applyAlignment="1">
      <alignment horizontal="center"/>
    </xf>
    <xf numFmtId="0" fontId="8" fillId="2" borderId="1" xfId="0" applyFont="1" applyFill="1" applyBorder="1" applyAlignment="1">
      <alignment horizontal="center"/>
    </xf>
    <xf numFmtId="0" fontId="5" fillId="2" borderId="1" xfId="0" applyFont="1" applyFill="1" applyBorder="1" applyAlignment="1">
      <alignment horizontal="center"/>
    </xf>
    <xf numFmtId="0" fontId="5" fillId="2" borderId="7" xfId="0" applyFont="1" applyFill="1" applyBorder="1" applyAlignment="1">
      <alignment horizontal="center"/>
    </xf>
    <xf numFmtId="0" fontId="5" fillId="2" borderId="1" xfId="0" applyFont="1" applyFill="1" applyBorder="1" applyAlignment="1">
      <alignment horizontal="center" vertical="center"/>
    </xf>
    <xf numFmtId="166"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xf>
    <xf numFmtId="0" fontId="8" fillId="2" borderId="1" xfId="0" applyFont="1" applyFill="1" applyBorder="1" applyAlignment="1">
      <alignment horizontal="left" vertical="center" wrapText="1"/>
    </xf>
    <xf numFmtId="166" fontId="5" fillId="2" borderId="7"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xf numFmtId="0" fontId="5" fillId="2" borderId="1" xfId="0" applyFont="1" applyFill="1" applyBorder="1"/>
    <xf numFmtId="3" fontId="8" fillId="2" borderId="7" xfId="0" applyNumberFormat="1" applyFont="1" applyFill="1" applyBorder="1" applyAlignment="1">
      <alignment horizontal="center" vertical="center"/>
    </xf>
    <xf numFmtId="0" fontId="9" fillId="2" borderId="1" xfId="0" applyFont="1" applyFill="1" applyBorder="1" applyAlignment="1">
      <alignment horizontal="left" vertical="center"/>
    </xf>
    <xf numFmtId="3" fontId="5" fillId="2" borderId="7" xfId="0" applyNumberFormat="1" applyFont="1" applyFill="1" applyBorder="1" applyAlignment="1">
      <alignment horizontal="center" vertical="center"/>
    </xf>
    <xf numFmtId="4" fontId="9" fillId="0" borderId="1" xfId="0" applyNumberFormat="1" applyFont="1" applyBorder="1" applyAlignment="1">
      <alignment horizontal="left" vertical="center" wrapText="1"/>
    </xf>
    <xf numFmtId="4" fontId="10" fillId="2" borderId="1" xfId="0" applyNumberFormat="1" applyFont="1" applyFill="1" applyBorder="1" applyAlignment="1">
      <alignment horizontal="left" vertical="center" wrapText="1"/>
    </xf>
    <xf numFmtId="3" fontId="10" fillId="2" borderId="1" xfId="0" applyNumberFormat="1" applyFont="1" applyFill="1" applyBorder="1" applyAlignment="1">
      <alignment horizontal="center" vertical="center"/>
    </xf>
    <xf numFmtId="0" fontId="14" fillId="0" borderId="0" xfId="0" applyFont="1"/>
    <xf numFmtId="0" fontId="18" fillId="0" borderId="0" xfId="0" applyFont="1"/>
    <xf numFmtId="0" fontId="16" fillId="0" borderId="0" xfId="0" applyFont="1"/>
    <xf numFmtId="0" fontId="15" fillId="4" borderId="6" xfId="0" applyFont="1" applyFill="1" applyBorder="1" applyAlignment="1">
      <alignment horizontal="center" vertical="center"/>
    </xf>
    <xf numFmtId="0" fontId="15" fillId="4" borderId="1" xfId="0" applyFont="1" applyFill="1" applyBorder="1" applyAlignment="1">
      <alignment horizontal="center" vertical="center"/>
    </xf>
    <xf numFmtId="164" fontId="15" fillId="4" borderId="1" xfId="2" applyFont="1" applyFill="1" applyBorder="1" applyAlignment="1">
      <alignment horizontal="center" vertical="center"/>
    </xf>
    <xf numFmtId="168" fontId="15" fillId="4" borderId="1" xfId="2" applyNumberFormat="1" applyFont="1" applyFill="1" applyBorder="1" applyAlignment="1">
      <alignment horizontal="center" vertical="center"/>
    </xf>
    <xf numFmtId="0" fontId="15" fillId="4" borderId="7" xfId="0" applyFont="1" applyFill="1" applyBorder="1" applyAlignment="1">
      <alignment horizontal="center" vertical="center"/>
    </xf>
    <xf numFmtId="0" fontId="20" fillId="0" borderId="0" xfId="0" applyFont="1"/>
    <xf numFmtId="0" fontId="20" fillId="5" borderId="6" xfId="0" applyFont="1" applyFill="1" applyBorder="1" applyAlignment="1">
      <alignment horizontal="center" vertical="center"/>
    </xf>
    <xf numFmtId="0" fontId="15" fillId="5" borderId="1" xfId="0" applyFont="1" applyFill="1" applyBorder="1" applyAlignment="1">
      <alignment horizontal="center" vertical="center"/>
    </xf>
    <xf numFmtId="0" fontId="20" fillId="5" borderId="1" xfId="0" applyFont="1" applyFill="1" applyBorder="1"/>
    <xf numFmtId="3" fontId="15" fillId="5" borderId="7" xfId="0" applyNumberFormat="1" applyFont="1" applyFill="1" applyBorder="1" applyAlignment="1">
      <alignment horizontal="center" vertical="center"/>
    </xf>
    <xf numFmtId="3" fontId="21" fillId="6" borderId="10" xfId="0" applyNumberFormat="1" applyFont="1" applyFill="1" applyBorder="1" applyAlignment="1">
      <alignment horizontal="center" vertical="center"/>
    </xf>
    <xf numFmtId="0" fontId="20" fillId="0" borderId="0" xfId="0" applyFont="1" applyAlignment="1">
      <alignment vertical="center"/>
    </xf>
    <xf numFmtId="0" fontId="20" fillId="5" borderId="1" xfId="0" applyFont="1" applyFill="1" applyBorder="1" applyAlignment="1">
      <alignment horizontal="center"/>
    </xf>
    <xf numFmtId="0" fontId="5" fillId="0" borderId="1" xfId="0" applyFont="1" applyBorder="1" applyAlignment="1">
      <alignment horizontal="center"/>
    </xf>
    <xf numFmtId="0" fontId="6" fillId="2" borderId="0" xfId="0" applyFont="1" applyFill="1" applyAlignment="1">
      <alignment horizontal="center" vertical="center"/>
    </xf>
    <xf numFmtId="0" fontId="7" fillId="2" borderId="0" xfId="0" applyFont="1" applyFill="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16" fillId="5" borderId="6"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8" xfId="0" applyFont="1" applyFill="1" applyBorder="1" applyAlignment="1">
      <alignment horizontal="center" vertical="center"/>
    </xf>
    <xf numFmtId="0" fontId="14" fillId="0" borderId="0" xfId="0" applyFont="1" applyAlignment="1">
      <alignment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164" fontId="15" fillId="4" borderId="4" xfId="2" applyFont="1" applyFill="1" applyBorder="1" applyAlignment="1">
      <alignment horizontal="center" vertical="center"/>
    </xf>
    <xf numFmtId="168" fontId="15" fillId="4" borderId="4" xfId="2" applyNumberFormat="1" applyFont="1" applyFill="1" applyBorder="1" applyAlignment="1">
      <alignment horizontal="center" vertical="center"/>
    </xf>
    <xf numFmtId="0" fontId="15" fillId="4" borderId="5" xfId="0" applyFont="1" applyFill="1" applyBorder="1" applyAlignment="1">
      <alignment horizontal="center" vertical="center"/>
    </xf>
    <xf numFmtId="0" fontId="20" fillId="7" borderId="6" xfId="0" applyFont="1" applyFill="1" applyBorder="1" applyAlignment="1">
      <alignment horizontal="center" vertical="center"/>
    </xf>
    <xf numFmtId="0" fontId="22" fillId="7" borderId="1" xfId="0" applyFont="1" applyFill="1" applyBorder="1" applyAlignment="1">
      <alignment vertical="center"/>
    </xf>
    <xf numFmtId="0" fontId="22" fillId="7" borderId="1" xfId="0" applyFont="1" applyFill="1" applyBorder="1" applyAlignment="1">
      <alignment horizontal="center" vertical="center"/>
    </xf>
    <xf numFmtId="0" fontId="20" fillId="6" borderId="6" xfId="0" applyFont="1" applyFill="1" applyBorder="1" applyAlignment="1">
      <alignment horizontal="center" vertical="center"/>
    </xf>
    <xf numFmtId="0" fontId="15" fillId="6" borderId="1" xfId="0" applyFont="1" applyFill="1" applyBorder="1" applyAlignment="1">
      <alignment horizontal="center" vertical="center"/>
    </xf>
    <xf numFmtId="164" fontId="20" fillId="6" borderId="1" xfId="2" applyFont="1" applyFill="1" applyBorder="1" applyAlignment="1">
      <alignment horizontal="center" vertical="center"/>
    </xf>
    <xf numFmtId="168" fontId="20" fillId="6" borderId="1" xfId="2" applyNumberFormat="1" applyFont="1" applyFill="1" applyBorder="1" applyAlignment="1">
      <alignment horizontal="center" vertical="center"/>
    </xf>
    <xf numFmtId="3" fontId="21" fillId="6" borderId="7" xfId="0" applyNumberFormat="1" applyFont="1" applyFill="1" applyBorder="1" applyAlignment="1">
      <alignment horizontal="center" vertical="center"/>
    </xf>
    <xf numFmtId="3" fontId="17" fillId="5" borderId="7" xfId="0" applyNumberFormat="1" applyFont="1" applyFill="1" applyBorder="1" applyAlignment="1">
      <alignment horizontal="right" vertical="center"/>
    </xf>
    <xf numFmtId="3" fontId="21" fillId="6" borderId="10" xfId="0" applyNumberFormat="1" applyFont="1" applyFill="1" applyBorder="1" applyAlignment="1">
      <alignment horizontal="right" vertical="center"/>
    </xf>
    <xf numFmtId="3" fontId="20" fillId="2" borderId="5" xfId="0" applyNumberFormat="1" applyFont="1" applyFill="1" applyBorder="1"/>
    <xf numFmtId="3" fontId="20" fillId="2" borderId="7" xfId="0" applyNumberFormat="1" applyFont="1" applyFill="1" applyBorder="1"/>
    <xf numFmtId="0" fontId="8" fillId="0" borderId="0" xfId="0" applyFont="1" applyAlignment="1">
      <alignment horizontal="center" vertical="center" wrapText="1"/>
    </xf>
    <xf numFmtId="0" fontId="15" fillId="6" borderId="9" xfId="0" applyFont="1" applyFill="1" applyBorder="1" applyAlignment="1">
      <alignment horizontal="center" vertical="center"/>
    </xf>
    <xf numFmtId="3" fontId="5" fillId="0" borderId="1" xfId="0" applyNumberFormat="1" applyFont="1" applyBorder="1" applyAlignment="1">
      <alignment horizontal="center" vertical="center"/>
    </xf>
    <xf numFmtId="4" fontId="10" fillId="0" borderId="1" xfId="0" applyNumberFormat="1" applyFont="1" applyBorder="1" applyAlignment="1">
      <alignment horizontal="left" vertical="top" wrapText="1"/>
    </xf>
    <xf numFmtId="167" fontId="15" fillId="7" borderId="7" xfId="0" applyNumberFormat="1" applyFont="1" applyFill="1" applyBorder="1" applyAlignment="1">
      <alignment vertical="center"/>
    </xf>
    <xf numFmtId="0" fontId="20"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20" fillId="2" borderId="1" xfId="0" applyFont="1" applyFill="1" applyBorder="1" applyAlignment="1">
      <alignment horizontal="center"/>
    </xf>
    <xf numFmtId="0" fontId="20" fillId="2" borderId="1" xfId="0" applyFont="1" applyFill="1" applyBorder="1"/>
    <xf numFmtId="3" fontId="15" fillId="2" borderId="7" xfId="0" applyNumberFormat="1" applyFont="1" applyFill="1" applyBorder="1" applyAlignment="1">
      <alignment horizontal="center" vertical="center"/>
    </xf>
    <xf numFmtId="4" fontId="23"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xf>
    <xf numFmtId="0" fontId="5" fillId="0" borderId="6" xfId="0" applyFont="1" applyBorder="1" applyAlignment="1">
      <alignment horizont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5" fillId="0" borderId="7" xfId="0" applyFont="1" applyBorder="1" applyAlignment="1">
      <alignment horizontal="center"/>
    </xf>
    <xf numFmtId="0" fontId="20" fillId="6" borderId="8" xfId="0" applyFont="1" applyFill="1" applyBorder="1" applyAlignment="1">
      <alignment horizontal="center" vertical="center"/>
    </xf>
    <xf numFmtId="164" fontId="20" fillId="6" borderId="9" xfId="2" applyFont="1" applyFill="1" applyBorder="1" applyAlignment="1">
      <alignment horizontal="center" vertical="center"/>
    </xf>
    <xf numFmtId="168" fontId="20" fillId="6" borderId="9" xfId="2" applyNumberFormat="1" applyFont="1" applyFill="1" applyBorder="1" applyAlignment="1">
      <alignment horizontal="center" vertical="center"/>
    </xf>
    <xf numFmtId="4" fontId="25" fillId="8" borderId="1" xfId="0" applyNumberFormat="1" applyFont="1" applyFill="1" applyBorder="1" applyAlignment="1">
      <alignment horizontal="left" vertical="center" wrapText="1"/>
    </xf>
    <xf numFmtId="4" fontId="10"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3" fontId="24" fillId="8" borderId="1" xfId="0" applyNumberFormat="1" applyFont="1" applyFill="1" applyBorder="1" applyAlignment="1">
      <alignment horizontal="center" vertical="center"/>
    </xf>
    <xf numFmtId="4" fontId="24" fillId="2" borderId="1" xfId="0" applyNumberFormat="1" applyFont="1" applyFill="1" applyBorder="1" applyAlignment="1">
      <alignment horizontal="left" vertical="center" wrapText="1"/>
    </xf>
    <xf numFmtId="4" fontId="24" fillId="2"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xf>
    <xf numFmtId="3" fontId="24" fillId="2" borderId="1" xfId="0" applyNumberFormat="1" applyFont="1" applyFill="1" applyBorder="1" applyAlignment="1">
      <alignment horizontal="center" vertical="center"/>
    </xf>
    <xf numFmtId="3" fontId="24" fillId="2" borderId="12" xfId="0" applyNumberFormat="1" applyFont="1" applyFill="1" applyBorder="1" applyAlignment="1">
      <alignment horizontal="center" vertical="center"/>
    </xf>
    <xf numFmtId="4" fontId="10" fillId="8" borderId="6" xfId="0" applyNumberFormat="1" applyFont="1" applyFill="1" applyBorder="1" applyAlignment="1">
      <alignment horizontal="center" vertical="center"/>
    </xf>
    <xf numFmtId="4" fontId="10" fillId="8" borderId="1" xfId="0" applyNumberFormat="1" applyFont="1" applyFill="1" applyBorder="1" applyAlignment="1">
      <alignment horizontal="center" vertical="center"/>
    </xf>
    <xf numFmtId="3" fontId="13" fillId="8" borderId="7" xfId="0" applyNumberFormat="1" applyFont="1" applyFill="1" applyBorder="1" applyAlignment="1">
      <alignment horizontal="center" vertical="center"/>
    </xf>
    <xf numFmtId="0" fontId="10" fillId="2" borderId="1" xfId="0" applyFont="1" applyFill="1" applyBorder="1" applyAlignment="1">
      <alignment horizontal="center" vertical="center"/>
    </xf>
    <xf numFmtId="169" fontId="24" fillId="2" borderId="1" xfId="0" applyNumberFormat="1" applyFont="1" applyFill="1" applyBorder="1" applyAlignment="1">
      <alignment horizontal="center" vertical="center"/>
    </xf>
    <xf numFmtId="4" fontId="10" fillId="9" borderId="6" xfId="0" applyNumberFormat="1" applyFont="1" applyFill="1" applyBorder="1" applyAlignment="1">
      <alignment horizontal="center" vertical="center"/>
    </xf>
    <xf numFmtId="4" fontId="24" fillId="9" borderId="1" xfId="0" applyNumberFormat="1" applyFont="1" applyFill="1" applyBorder="1" applyAlignment="1">
      <alignment horizontal="left" vertical="center" wrapText="1"/>
    </xf>
    <xf numFmtId="4" fontId="24" fillId="9" borderId="1" xfId="0" applyNumberFormat="1" applyFont="1" applyFill="1" applyBorder="1" applyAlignment="1">
      <alignment horizontal="center" vertical="center" wrapText="1"/>
    </xf>
    <xf numFmtId="49" fontId="24" fillId="9" borderId="1" xfId="0" applyNumberFormat="1" applyFont="1" applyFill="1" applyBorder="1" applyAlignment="1">
      <alignment horizontal="center" vertical="center"/>
    </xf>
    <xf numFmtId="3" fontId="24" fillId="9" borderId="1" xfId="0" applyNumberFormat="1" applyFont="1" applyFill="1" applyBorder="1" applyAlignment="1">
      <alignment horizontal="center" vertical="center"/>
    </xf>
    <xf numFmtId="3" fontId="10" fillId="9" borderId="7"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5" fillId="2" borderId="6" xfId="0" applyFont="1" applyFill="1" applyBorder="1" applyAlignment="1">
      <alignment horizontal="center" vertical="center"/>
    </xf>
    <xf numFmtId="0" fontId="16" fillId="5" borderId="11" xfId="0" applyFont="1" applyFill="1" applyBorder="1" applyAlignment="1">
      <alignment horizontal="center" vertical="center"/>
    </xf>
    <xf numFmtId="3" fontId="17" fillId="5" borderId="13" xfId="0" applyNumberFormat="1" applyFont="1" applyFill="1" applyBorder="1" applyAlignment="1">
      <alignment horizontal="right" vertical="center"/>
    </xf>
    <xf numFmtId="0" fontId="20" fillId="2" borderId="16" xfId="0" applyFont="1" applyFill="1" applyBorder="1" applyAlignment="1">
      <alignment horizontal="center" vertical="center"/>
    </xf>
    <xf numFmtId="4" fontId="13" fillId="0" borderId="1" xfId="0" applyNumberFormat="1" applyFont="1" applyBorder="1" applyAlignment="1">
      <alignment horizontal="left" vertical="center" wrapText="1"/>
    </xf>
    <xf numFmtId="0" fontId="20" fillId="2" borderId="16" xfId="0" applyFont="1" applyFill="1" applyBorder="1" applyAlignment="1">
      <alignment horizontal="left" vertical="center"/>
    </xf>
    <xf numFmtId="164" fontId="20" fillId="2" borderId="16" xfId="2" applyFont="1" applyFill="1" applyBorder="1" applyAlignment="1">
      <alignment horizontal="center" vertical="center"/>
    </xf>
    <xf numFmtId="168" fontId="20" fillId="2" borderId="16" xfId="2" applyNumberFormat="1" applyFont="1" applyFill="1" applyBorder="1" applyAlignment="1">
      <alignment horizontal="center" vertical="center"/>
    </xf>
    <xf numFmtId="0" fontId="20" fillId="2" borderId="17" xfId="0" applyFont="1" applyFill="1" applyBorder="1" applyAlignment="1">
      <alignment horizontal="center" vertical="center"/>
    </xf>
    <xf numFmtId="4" fontId="24" fillId="2" borderId="12" xfId="0" applyNumberFormat="1" applyFont="1" applyFill="1" applyBorder="1" applyAlignment="1">
      <alignment horizontal="center" vertical="center" wrapText="1"/>
    </xf>
    <xf numFmtId="49" fontId="24" fillId="2" borderId="12" xfId="0" applyNumberFormat="1" applyFont="1" applyFill="1" applyBorder="1" applyAlignment="1">
      <alignment horizontal="center" vertical="center"/>
    </xf>
    <xf numFmtId="0" fontId="21" fillId="0" borderId="0" xfId="0" applyFont="1" applyAlignment="1">
      <alignment horizontal="center" vertical="center" wrapText="1"/>
    </xf>
    <xf numFmtId="0" fontId="15" fillId="2" borderId="1" xfId="0" applyFont="1" applyFill="1" applyBorder="1" applyAlignment="1">
      <alignment horizontal="left" vertical="center"/>
    </xf>
    <xf numFmtId="0" fontId="20" fillId="2" borderId="1" xfId="0" applyFont="1" applyFill="1" applyBorder="1" applyAlignment="1">
      <alignment horizontal="center" vertical="center"/>
    </xf>
    <xf numFmtId="164" fontId="15" fillId="2" borderId="1" xfId="2" applyFont="1" applyFill="1" applyBorder="1" applyAlignment="1">
      <alignment horizontal="center" vertical="center"/>
    </xf>
    <xf numFmtId="168" fontId="15" fillId="2" borderId="1" xfId="2" applyNumberFormat="1" applyFont="1" applyFill="1" applyBorder="1" applyAlignment="1">
      <alignment horizontal="center" vertical="center"/>
    </xf>
    <xf numFmtId="0" fontId="15" fillId="2" borderId="7" xfId="0" applyFont="1" applyFill="1" applyBorder="1" applyAlignment="1">
      <alignment horizontal="center" vertical="center"/>
    </xf>
    <xf numFmtId="165" fontId="28" fillId="0" borderId="0" xfId="4" applyFont="1" applyAlignment="1">
      <alignment horizontal="center" vertical="center"/>
    </xf>
    <xf numFmtId="4" fontId="10" fillId="0" borderId="7" xfId="0" applyNumberFormat="1" applyFont="1" applyBorder="1" applyAlignment="1">
      <alignment horizontal="center" vertical="center"/>
    </xf>
    <xf numFmtId="4" fontId="10" fillId="2" borderId="3" xfId="0" applyNumberFormat="1" applyFont="1" applyFill="1" applyBorder="1" applyAlignment="1">
      <alignment horizontal="center" vertical="center"/>
    </xf>
    <xf numFmtId="0" fontId="9" fillId="0" borderId="4" xfId="0" applyFont="1" applyBorder="1"/>
    <xf numFmtId="4" fontId="10" fillId="2" borderId="4" xfId="0" applyNumberFormat="1" applyFont="1" applyFill="1" applyBorder="1" applyAlignment="1">
      <alignment horizontal="center" vertical="center"/>
    </xf>
    <xf numFmtId="3" fontId="24" fillId="2" borderId="4" xfId="0" applyNumberFormat="1" applyFont="1" applyFill="1" applyBorder="1" applyAlignment="1">
      <alignment horizontal="center" vertical="center"/>
    </xf>
    <xf numFmtId="3" fontId="13" fillId="2" borderId="5" xfId="0" applyNumberFormat="1" applyFont="1" applyFill="1" applyBorder="1" applyAlignment="1">
      <alignment horizontal="center" vertical="center"/>
    </xf>
    <xf numFmtId="3" fontId="13" fillId="2" borderId="7" xfId="0" applyNumberFormat="1" applyFont="1" applyFill="1" applyBorder="1" applyAlignment="1">
      <alignment horizontal="center" vertical="center"/>
    </xf>
    <xf numFmtId="4" fontId="25" fillId="2" borderId="1" xfId="0" applyNumberFormat="1" applyFont="1" applyFill="1" applyBorder="1" applyAlignment="1">
      <alignment horizontal="left" vertical="center" wrapText="1"/>
    </xf>
    <xf numFmtId="4" fontId="24" fillId="2" borderId="7" xfId="0" applyNumberFormat="1" applyFont="1" applyFill="1" applyBorder="1" applyAlignment="1">
      <alignment horizontal="center" vertical="center" wrapText="1"/>
    </xf>
    <xf numFmtId="4" fontId="24" fillId="8" borderId="1" xfId="0" applyNumberFormat="1" applyFont="1" applyFill="1" applyBorder="1" applyAlignment="1">
      <alignment horizontal="left" vertical="center" wrapText="1"/>
    </xf>
    <xf numFmtId="4" fontId="24" fillId="8" borderId="1" xfId="0"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xf>
    <xf numFmtId="3" fontId="10" fillId="8" borderId="7" xfId="0" applyNumberFormat="1" applyFont="1" applyFill="1" applyBorder="1" applyAlignment="1">
      <alignment horizontal="center" vertical="center"/>
    </xf>
    <xf numFmtId="0" fontId="20" fillId="2" borderId="1" xfId="0" applyFont="1" applyFill="1" applyBorder="1" applyAlignment="1">
      <alignment horizontal="left" vertical="center"/>
    </xf>
    <xf numFmtId="0" fontId="20" fillId="2" borderId="7" xfId="0" applyFont="1" applyFill="1" applyBorder="1" applyAlignment="1">
      <alignment horizontal="center" vertical="center"/>
    </xf>
    <xf numFmtId="4" fontId="10" fillId="2" borderId="7" xfId="0" applyNumberFormat="1" applyFont="1" applyFill="1" applyBorder="1" applyAlignment="1">
      <alignment horizontal="center" vertical="center"/>
    </xf>
    <xf numFmtId="0" fontId="0" fillId="0" borderId="19" xfId="0" applyBorder="1"/>
    <xf numFmtId="0" fontId="0" fillId="0" borderId="23" xfId="0" applyBorder="1"/>
    <xf numFmtId="0" fontId="0" fillId="0" borderId="24" xfId="0" applyBorder="1"/>
    <xf numFmtId="0" fontId="0" fillId="0" borderId="28" xfId="0" applyBorder="1"/>
    <xf numFmtId="0" fontId="0" fillId="0" borderId="29" xfId="0" applyBorder="1"/>
    <xf numFmtId="0" fontId="0" fillId="0" borderId="30" xfId="0" applyBorder="1"/>
    <xf numFmtId="0" fontId="17" fillId="6" borderId="9" xfId="0" applyFont="1" applyFill="1" applyBorder="1" applyAlignment="1">
      <alignment horizontal="left" vertical="center"/>
    </xf>
    <xf numFmtId="0" fontId="15" fillId="4" borderId="31" xfId="0" applyFont="1" applyFill="1" applyBorder="1" applyAlignment="1">
      <alignment horizontal="center" vertical="center"/>
    </xf>
    <xf numFmtId="0" fontId="15" fillId="4" borderId="32" xfId="0" applyFont="1" applyFill="1" applyBorder="1" applyAlignment="1">
      <alignment horizontal="center" vertical="center"/>
    </xf>
    <xf numFmtId="168" fontId="15" fillId="4" borderId="32" xfId="2" applyNumberFormat="1" applyFont="1" applyFill="1" applyBorder="1" applyAlignment="1">
      <alignment horizontal="center" vertical="center"/>
    </xf>
    <xf numFmtId="0" fontId="15" fillId="4" borderId="33" xfId="0" applyFont="1" applyFill="1" applyBorder="1" applyAlignment="1">
      <alignment horizontal="center" vertical="center"/>
    </xf>
    <xf numFmtId="4" fontId="10" fillId="2" borderId="34" xfId="0" applyNumberFormat="1" applyFont="1" applyFill="1" applyBorder="1" applyAlignment="1">
      <alignment horizontal="center" vertical="center"/>
    </xf>
    <xf numFmtId="4" fontId="10" fillId="2" borderId="36" xfId="0" applyNumberFormat="1" applyFont="1" applyFill="1" applyBorder="1" applyAlignment="1">
      <alignment horizontal="center" vertical="center"/>
    </xf>
    <xf numFmtId="4" fontId="24" fillId="2" borderId="37" xfId="0" applyNumberFormat="1" applyFont="1" applyFill="1" applyBorder="1" applyAlignment="1">
      <alignment horizontal="left" vertical="center" wrapText="1"/>
    </xf>
    <xf numFmtId="4" fontId="24" fillId="2" borderId="37" xfId="0" applyNumberFormat="1" applyFont="1" applyFill="1" applyBorder="1" applyAlignment="1">
      <alignment horizontal="center" vertical="center" wrapText="1"/>
    </xf>
    <xf numFmtId="3" fontId="10" fillId="2" borderId="38" xfId="0" applyNumberFormat="1" applyFont="1" applyFill="1" applyBorder="1" applyAlignment="1">
      <alignment horizontal="center" vertical="center"/>
    </xf>
    <xf numFmtId="0" fontId="20" fillId="2" borderId="35" xfId="0" applyFont="1" applyFill="1" applyBorder="1" applyAlignment="1">
      <alignment horizontal="center" vertical="center"/>
    </xf>
    <xf numFmtId="3" fontId="24" fillId="2" borderId="35" xfId="0" applyNumberFormat="1" applyFont="1" applyFill="1" applyBorder="1" applyAlignment="1">
      <alignment horizontal="center" vertical="center"/>
    </xf>
    <xf numFmtId="49" fontId="24" fillId="2" borderId="37" xfId="0" applyNumberFormat="1" applyFont="1" applyFill="1" applyBorder="1" applyAlignment="1">
      <alignment horizontal="center" vertical="center"/>
    </xf>
    <xf numFmtId="3" fontId="24" fillId="2" borderId="38" xfId="0" applyNumberFormat="1" applyFont="1" applyFill="1" applyBorder="1" applyAlignment="1">
      <alignment horizontal="center" vertical="center"/>
    </xf>
    <xf numFmtId="4" fontId="24" fillId="2" borderId="34" xfId="0" applyNumberFormat="1" applyFont="1" applyFill="1" applyBorder="1" applyAlignment="1">
      <alignment horizontal="center" vertical="center" wrapText="1"/>
    </xf>
    <xf numFmtId="4" fontId="24" fillId="2" borderId="35" xfId="0" applyNumberFormat="1" applyFont="1" applyFill="1" applyBorder="1" applyAlignment="1">
      <alignment horizontal="center" vertical="center" wrapText="1"/>
    </xf>
    <xf numFmtId="4" fontId="24" fillId="2" borderId="36" xfId="0" applyNumberFormat="1" applyFont="1" applyFill="1" applyBorder="1" applyAlignment="1">
      <alignment horizontal="center" vertical="center" wrapText="1"/>
    </xf>
    <xf numFmtId="0" fontId="15" fillId="4" borderId="19" xfId="0" applyFont="1" applyFill="1" applyBorder="1" applyAlignment="1">
      <alignment horizontal="center" vertical="center"/>
    </xf>
    <xf numFmtId="168" fontId="15" fillId="4" borderId="19" xfId="2" applyNumberFormat="1" applyFont="1" applyFill="1" applyBorder="1" applyAlignment="1">
      <alignment horizontal="center" vertical="center"/>
    </xf>
    <xf numFmtId="4" fontId="10" fillId="2" borderId="19" xfId="0" applyNumberFormat="1" applyFont="1" applyFill="1" applyBorder="1" applyAlignment="1">
      <alignment horizontal="center" vertical="center"/>
    </xf>
    <xf numFmtId="0" fontId="20" fillId="2" borderId="19" xfId="0" applyFont="1" applyFill="1" applyBorder="1" applyAlignment="1">
      <alignment horizontal="left" vertical="center"/>
    </xf>
    <xf numFmtId="0" fontId="20" fillId="2" borderId="19" xfId="0" applyFont="1" applyFill="1" applyBorder="1" applyAlignment="1">
      <alignment horizontal="center" vertical="center"/>
    </xf>
    <xf numFmtId="164" fontId="20" fillId="2" borderId="19" xfId="2" applyFont="1" applyFill="1" applyBorder="1" applyAlignment="1">
      <alignment horizontal="center" vertical="center"/>
    </xf>
    <xf numFmtId="4" fontId="24" fillId="2" borderId="19" xfId="0" applyNumberFormat="1" applyFont="1" applyFill="1" applyBorder="1" applyAlignment="1">
      <alignment horizontal="left" vertical="center" wrapText="1"/>
    </xf>
    <xf numFmtId="4" fontId="24" fillId="2" borderId="19" xfId="0" applyNumberFormat="1" applyFont="1" applyFill="1" applyBorder="1" applyAlignment="1">
      <alignment horizontal="center" vertical="center" wrapText="1"/>
    </xf>
    <xf numFmtId="49" fontId="24" fillId="2" borderId="19" xfId="0" applyNumberFormat="1" applyFont="1" applyFill="1" applyBorder="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168" fontId="15" fillId="4" borderId="21" xfId="2" applyNumberFormat="1" applyFont="1" applyFill="1" applyBorder="1" applyAlignment="1">
      <alignment horizontal="center" vertical="center"/>
    </xf>
    <xf numFmtId="0" fontId="15" fillId="4" borderId="22" xfId="0" applyFont="1" applyFill="1" applyBorder="1" applyAlignment="1">
      <alignment horizontal="center" vertical="center"/>
    </xf>
    <xf numFmtId="4" fontId="10" fillId="2" borderId="23" xfId="0" applyNumberFormat="1" applyFont="1" applyFill="1" applyBorder="1" applyAlignment="1">
      <alignment horizontal="center" vertical="center"/>
    </xf>
    <xf numFmtId="168" fontId="20" fillId="2" borderId="24" xfId="2" applyNumberFormat="1" applyFont="1" applyFill="1" applyBorder="1" applyAlignment="1">
      <alignment horizontal="center" vertical="center"/>
    </xf>
    <xf numFmtId="3" fontId="24" fillId="2" borderId="24" xfId="0" applyNumberFormat="1" applyFont="1" applyFill="1" applyBorder="1" applyAlignment="1">
      <alignment horizontal="center" vertical="center"/>
    </xf>
    <xf numFmtId="4" fontId="10" fillId="2" borderId="25" xfId="0" applyNumberFormat="1" applyFont="1" applyFill="1" applyBorder="1" applyAlignment="1">
      <alignment horizontal="center" vertical="center"/>
    </xf>
    <xf numFmtId="4" fontId="24" fillId="2" borderId="26" xfId="0" applyNumberFormat="1" applyFont="1" applyFill="1" applyBorder="1" applyAlignment="1">
      <alignment horizontal="left" vertical="center" wrapText="1"/>
    </xf>
    <xf numFmtId="4" fontId="24" fillId="2" borderId="26" xfId="0" applyNumberFormat="1" applyFont="1" applyFill="1" applyBorder="1" applyAlignment="1">
      <alignment horizontal="center" vertical="center" wrapText="1"/>
    </xf>
    <xf numFmtId="49" fontId="24" fillId="2" borderId="26" xfId="0" applyNumberFormat="1" applyFont="1" applyFill="1" applyBorder="1" applyAlignment="1">
      <alignment horizontal="center" vertical="center"/>
    </xf>
    <xf numFmtId="3" fontId="24" fillId="2" borderId="27" xfId="0" applyNumberFormat="1" applyFont="1" applyFill="1" applyBorder="1" applyAlignment="1">
      <alignment horizontal="center" vertical="center"/>
    </xf>
    <xf numFmtId="4" fontId="10" fillId="2" borderId="39" xfId="0" applyNumberFormat="1" applyFont="1" applyFill="1" applyBorder="1" applyAlignment="1">
      <alignment horizontal="center" vertical="center"/>
    </xf>
    <xf numFmtId="0" fontId="9" fillId="0" borderId="40" xfId="0" applyFont="1" applyBorder="1"/>
    <xf numFmtId="4" fontId="10" fillId="2" borderId="40" xfId="0" applyNumberFormat="1" applyFont="1" applyFill="1" applyBorder="1" applyAlignment="1">
      <alignment horizontal="center" vertical="center"/>
    </xf>
    <xf numFmtId="3" fontId="24" fillId="2" borderId="40" xfId="0" applyNumberFormat="1" applyFont="1" applyFill="1" applyBorder="1" applyAlignment="1">
      <alignment horizontal="center" vertical="center"/>
    </xf>
    <xf numFmtId="4" fontId="10" fillId="2" borderId="41" xfId="0" applyNumberFormat="1" applyFont="1" applyFill="1" applyBorder="1" applyAlignment="1">
      <alignment horizontal="center" vertical="center"/>
    </xf>
    <xf numFmtId="4" fontId="24" fillId="2" borderId="42" xfId="0" applyNumberFormat="1" applyFont="1" applyFill="1" applyBorder="1" applyAlignment="1">
      <alignment horizontal="left" vertical="center" wrapText="1"/>
    </xf>
    <xf numFmtId="4" fontId="10" fillId="2" borderId="42" xfId="0" applyNumberFormat="1" applyFont="1" applyFill="1" applyBorder="1" applyAlignment="1">
      <alignment horizontal="center" vertical="center"/>
    </xf>
    <xf numFmtId="3" fontId="24" fillId="2" borderId="42" xfId="0" applyNumberFormat="1" applyFont="1" applyFill="1" applyBorder="1" applyAlignment="1">
      <alignment horizontal="center" vertical="center"/>
    </xf>
    <xf numFmtId="0" fontId="15" fillId="4" borderId="43" xfId="0" applyFont="1" applyFill="1" applyBorder="1" applyAlignment="1">
      <alignment horizontal="center" vertical="center"/>
    </xf>
    <xf numFmtId="4" fontId="10" fillId="0" borderId="44" xfId="0" applyNumberFormat="1" applyFont="1" applyBorder="1" applyAlignment="1">
      <alignment horizontal="center" vertical="center"/>
    </xf>
    <xf numFmtId="0" fontId="5" fillId="0" borderId="44" xfId="0" applyFont="1" applyBorder="1"/>
    <xf numFmtId="0" fontId="15" fillId="4" borderId="44" xfId="0" applyFont="1" applyFill="1" applyBorder="1" applyAlignment="1">
      <alignment horizontal="center" vertical="center"/>
    </xf>
    <xf numFmtId="4" fontId="5" fillId="0" borderId="44" xfId="0" applyNumberFormat="1" applyFont="1" applyBorder="1" applyAlignment="1">
      <alignment vertical="center"/>
    </xf>
    <xf numFmtId="4" fontId="10" fillId="0" borderId="19" xfId="0" applyNumberFormat="1" applyFont="1" applyBorder="1" applyAlignment="1">
      <alignment horizontal="left" vertical="center" wrapText="1"/>
    </xf>
    <xf numFmtId="4" fontId="10" fillId="0" borderId="19" xfId="0" applyNumberFormat="1" applyFont="1" applyBorder="1" applyAlignment="1">
      <alignment horizontal="center" vertical="center"/>
    </xf>
    <xf numFmtId="0" fontId="9" fillId="0" borderId="19" xfId="0" applyFont="1" applyBorder="1"/>
    <xf numFmtId="0" fontId="9" fillId="0" borderId="19" xfId="0" applyFont="1" applyBorder="1" applyAlignment="1">
      <alignment horizontal="center"/>
    </xf>
    <xf numFmtId="0" fontId="5" fillId="0" borderId="19" xfId="0" applyFont="1" applyBorder="1" applyAlignment="1">
      <alignment horizontal="center"/>
    </xf>
    <xf numFmtId="4" fontId="12" fillId="0" borderId="19" xfId="0" applyNumberFormat="1" applyFont="1" applyBorder="1" applyAlignment="1">
      <alignment horizontal="left" vertical="center" wrapText="1"/>
    </xf>
    <xf numFmtId="4" fontId="13" fillId="0" borderId="19" xfId="0" applyNumberFormat="1" applyFont="1" applyBorder="1" applyAlignment="1">
      <alignment horizontal="center" vertical="center"/>
    </xf>
    <xf numFmtId="4" fontId="10" fillId="0" borderId="19" xfId="0" applyNumberFormat="1" applyFont="1" applyBorder="1" applyAlignment="1">
      <alignment horizontal="left" vertical="top" wrapText="1"/>
    </xf>
    <xf numFmtId="0" fontId="20" fillId="2" borderId="23" xfId="0" applyFont="1" applyFill="1" applyBorder="1" applyAlignment="1">
      <alignment horizontal="left" vertical="center"/>
    </xf>
    <xf numFmtId="4" fontId="10" fillId="0" borderId="23" xfId="0" applyNumberFormat="1" applyFont="1" applyBorder="1" applyAlignment="1">
      <alignment horizontal="left" vertical="center" wrapText="1"/>
    </xf>
    <xf numFmtId="3" fontId="10" fillId="0" borderId="24" xfId="0" applyNumberFormat="1" applyFont="1" applyBorder="1" applyAlignment="1">
      <alignment horizontal="center" vertical="center"/>
    </xf>
    <xf numFmtId="3" fontId="5" fillId="0" borderId="24" xfId="0" applyNumberFormat="1" applyFont="1" applyBorder="1" applyAlignment="1">
      <alignment horizontal="center" vertical="center"/>
    </xf>
    <xf numFmtId="0" fontId="9" fillId="0" borderId="23" xfId="0" applyFont="1" applyBorder="1"/>
    <xf numFmtId="0" fontId="5" fillId="0" borderId="24" xfId="0" applyFont="1" applyBorder="1"/>
    <xf numFmtId="0" fontId="15" fillId="4" borderId="23" xfId="0" applyFont="1" applyFill="1" applyBorder="1" applyAlignment="1">
      <alignment horizontal="center" vertical="center"/>
    </xf>
    <xf numFmtId="0" fontId="15" fillId="4" borderId="24" xfId="0" applyFont="1" applyFill="1" applyBorder="1" applyAlignment="1">
      <alignment horizontal="center" vertical="center"/>
    </xf>
    <xf numFmtId="4" fontId="12" fillId="0" borderId="23" xfId="0" applyNumberFormat="1" applyFont="1" applyBorder="1" applyAlignment="1">
      <alignment horizontal="left" vertical="center" wrapText="1"/>
    </xf>
    <xf numFmtId="3" fontId="13" fillId="0" borderId="24" xfId="0" applyNumberFormat="1" applyFont="1" applyBorder="1" applyAlignment="1">
      <alignment horizontal="center" vertical="center"/>
    </xf>
    <xf numFmtId="4" fontId="10" fillId="0" borderId="23" xfId="0" applyNumberFormat="1" applyFont="1" applyBorder="1" applyAlignment="1">
      <alignment horizontal="left" vertical="top" wrapText="1"/>
    </xf>
    <xf numFmtId="4" fontId="10" fillId="0" borderId="25" xfId="0" applyNumberFormat="1" applyFont="1" applyBorder="1" applyAlignment="1">
      <alignment horizontal="left" vertical="center" wrapText="1"/>
    </xf>
    <xf numFmtId="4" fontId="10" fillId="0" borderId="26" xfId="0" applyNumberFormat="1" applyFont="1" applyBorder="1" applyAlignment="1">
      <alignment horizontal="center" vertical="center"/>
    </xf>
    <xf numFmtId="3" fontId="10" fillId="0" borderId="27" xfId="0" applyNumberFormat="1" applyFont="1" applyBorder="1" applyAlignment="1">
      <alignment horizontal="center" vertical="center"/>
    </xf>
    <xf numFmtId="0" fontId="10" fillId="2" borderId="14" xfId="0" applyFont="1" applyFill="1" applyBorder="1" applyAlignment="1">
      <alignment horizontal="center" vertical="center"/>
    </xf>
    <xf numFmtId="0" fontId="5" fillId="2" borderId="19"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19" xfId="0" applyFont="1" applyFill="1" applyBorder="1" applyAlignment="1">
      <alignment horizontal="left" vertical="center" wrapText="1"/>
    </xf>
    <xf numFmtId="0" fontId="8" fillId="2" borderId="19" xfId="0" applyFont="1" applyFill="1" applyBorder="1" applyAlignment="1">
      <alignment horizontal="center" vertical="center"/>
    </xf>
    <xf numFmtId="0" fontId="10" fillId="2" borderId="19" xfId="0" applyFont="1" applyFill="1" applyBorder="1" applyAlignment="1">
      <alignment horizontal="center" vertical="center"/>
    </xf>
    <xf numFmtId="4" fontId="9" fillId="0" borderId="19" xfId="0" applyNumberFormat="1" applyFont="1" applyBorder="1" applyAlignment="1">
      <alignment horizontal="left" vertical="center" wrapText="1"/>
    </xf>
    <xf numFmtId="4" fontId="10" fillId="2" borderId="19" xfId="0" applyNumberFormat="1" applyFont="1" applyFill="1" applyBorder="1" applyAlignment="1">
      <alignment horizontal="left" vertical="center" wrapText="1"/>
    </xf>
    <xf numFmtId="4" fontId="10" fillId="0" borderId="23" xfId="0" applyNumberFormat="1" applyFont="1" applyBorder="1" applyAlignment="1">
      <alignment horizontal="center" vertical="center"/>
    </xf>
    <xf numFmtId="0" fontId="5" fillId="0" borderId="23" xfId="0" applyFont="1" applyBorder="1"/>
    <xf numFmtId="4" fontId="5" fillId="0" borderId="23" xfId="0" applyNumberFormat="1" applyFont="1" applyBorder="1" applyAlignment="1">
      <alignment vertical="center"/>
    </xf>
    <xf numFmtId="166" fontId="5" fillId="2" borderId="24"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5" fillId="2" borderId="23" xfId="0" applyFont="1" applyFill="1" applyBorder="1"/>
    <xf numFmtId="3" fontId="10" fillId="2" borderId="24" xfId="0" applyNumberFormat="1" applyFont="1" applyFill="1" applyBorder="1" applyAlignment="1">
      <alignment horizontal="center" vertical="center"/>
    </xf>
    <xf numFmtId="4" fontId="10" fillId="0" borderId="25" xfId="0" applyNumberFormat="1" applyFont="1" applyBorder="1" applyAlignment="1">
      <alignment horizontal="center" vertical="center"/>
    </xf>
    <xf numFmtId="4" fontId="10" fillId="0" borderId="26" xfId="0" applyNumberFormat="1" applyFont="1" applyBorder="1" applyAlignment="1">
      <alignment horizontal="left" vertical="center" wrapText="1"/>
    </xf>
    <xf numFmtId="4" fontId="23" fillId="0" borderId="26" xfId="0" applyNumberFormat="1" applyFont="1" applyBorder="1" applyAlignment="1">
      <alignment horizontal="center" vertical="center" wrapText="1"/>
    </xf>
    <xf numFmtId="0" fontId="0" fillId="0" borderId="45" xfId="0" applyBorder="1"/>
    <xf numFmtId="0" fontId="0" fillId="0" borderId="46" xfId="0" applyBorder="1"/>
    <xf numFmtId="0" fontId="0" fillId="0" borderId="47" xfId="0" applyBorder="1"/>
    <xf numFmtId="0" fontId="20" fillId="2" borderId="48" xfId="0" applyFont="1" applyFill="1" applyBorder="1" applyAlignment="1">
      <alignment horizontal="center" vertical="center"/>
    </xf>
    <xf numFmtId="0" fontId="15" fillId="2" borderId="49" xfId="0" applyFont="1" applyFill="1" applyBorder="1" applyAlignment="1">
      <alignment horizontal="center" vertical="center"/>
    </xf>
    <xf numFmtId="0" fontId="20" fillId="2" borderId="49" xfId="0" applyFont="1" applyFill="1" applyBorder="1" applyAlignment="1">
      <alignment horizontal="center"/>
    </xf>
    <xf numFmtId="0" fontId="20" fillId="2" borderId="50" xfId="0" applyFont="1" applyFill="1" applyBorder="1"/>
    <xf numFmtId="0" fontId="22" fillId="0" borderId="19" xfId="0" applyFont="1" applyBorder="1" applyAlignment="1">
      <alignment horizontal="center" vertical="center"/>
    </xf>
    <xf numFmtId="0" fontId="22" fillId="0" borderId="24" xfId="0" applyFont="1" applyBorder="1" applyAlignment="1">
      <alignment vertical="center"/>
    </xf>
    <xf numFmtId="0" fontId="20" fillId="0" borderId="23" xfId="0" applyFont="1" applyBorder="1" applyAlignment="1">
      <alignment horizontal="center" vertical="center"/>
    </xf>
    <xf numFmtId="0" fontId="5" fillId="2" borderId="48" xfId="0" applyFont="1" applyFill="1" applyBorder="1"/>
    <xf numFmtId="0" fontId="5" fillId="2" borderId="49" xfId="0" applyFont="1" applyFill="1" applyBorder="1" applyAlignment="1">
      <alignment horizontal="center" vertical="center"/>
    </xf>
    <xf numFmtId="0" fontId="5" fillId="2" borderId="49" xfId="0" applyFont="1" applyFill="1" applyBorder="1" applyAlignment="1">
      <alignment horizontal="center"/>
    </xf>
    <xf numFmtId="0" fontId="5" fillId="2" borderId="50" xfId="0" applyFont="1" applyFill="1" applyBorder="1"/>
    <xf numFmtId="0" fontId="0" fillId="0" borderId="51" xfId="0" applyBorder="1"/>
    <xf numFmtId="0" fontId="0" fillId="0" borderId="52" xfId="0" applyBorder="1"/>
    <xf numFmtId="0" fontId="5" fillId="0" borderId="48" xfId="0" applyFont="1" applyBorder="1" applyAlignment="1">
      <alignment horizontal="center"/>
    </xf>
    <xf numFmtId="0" fontId="5" fillId="0" borderId="44" xfId="0" applyFont="1" applyBorder="1" applyAlignment="1">
      <alignment horizontal="center"/>
    </xf>
    <xf numFmtId="4" fontId="10" fillId="0" borderId="34" xfId="0" applyNumberFormat="1" applyFont="1" applyBorder="1" applyAlignment="1">
      <alignment horizontal="center" vertical="center"/>
    </xf>
    <xf numFmtId="4" fontId="10" fillId="0" borderId="35" xfId="0" applyNumberFormat="1" applyFont="1" applyBorder="1" applyAlignment="1">
      <alignment horizontal="center" vertical="center"/>
    </xf>
    <xf numFmtId="3" fontId="10" fillId="0" borderId="35" xfId="0" applyNumberFormat="1" applyFont="1" applyBorder="1" applyAlignment="1">
      <alignment horizontal="center" vertical="center"/>
    </xf>
    <xf numFmtId="0" fontId="5" fillId="0" borderId="34" xfId="0" applyFont="1" applyBorder="1"/>
    <xf numFmtId="0" fontId="5" fillId="0" borderId="35" xfId="0" applyFont="1" applyBorder="1" applyAlignment="1">
      <alignment horizontal="center"/>
    </xf>
    <xf numFmtId="0" fontId="15" fillId="4" borderId="34" xfId="0" applyFont="1" applyFill="1" applyBorder="1" applyAlignment="1">
      <alignment horizontal="center" vertical="center"/>
    </xf>
    <xf numFmtId="3" fontId="5" fillId="0" borderId="35" xfId="0" applyNumberFormat="1" applyFont="1" applyBorder="1" applyAlignment="1">
      <alignment horizontal="center" vertical="center"/>
    </xf>
    <xf numFmtId="0" fontId="5" fillId="0" borderId="54" xfId="0" applyFont="1" applyBorder="1" applyAlignment="1">
      <alignment horizontal="center"/>
    </xf>
    <xf numFmtId="0" fontId="5" fillId="0" borderId="35" xfId="0" applyFont="1" applyBorder="1"/>
    <xf numFmtId="3" fontId="13" fillId="0" borderId="35" xfId="0" applyNumberFormat="1" applyFont="1" applyBorder="1" applyAlignment="1">
      <alignment horizontal="center" vertical="center"/>
    </xf>
    <xf numFmtId="4" fontId="5" fillId="0" borderId="34" xfId="0" applyNumberFormat="1" applyFont="1" applyBorder="1" applyAlignment="1">
      <alignment vertical="center"/>
    </xf>
    <xf numFmtId="166" fontId="5" fillId="2" borderId="35" xfId="0" applyNumberFormat="1" applyFont="1" applyFill="1" applyBorder="1" applyAlignment="1">
      <alignment horizontal="center" vertical="center"/>
    </xf>
    <xf numFmtId="0" fontId="20" fillId="7" borderId="34" xfId="0" applyFont="1" applyFill="1" applyBorder="1" applyAlignment="1">
      <alignment horizontal="center" vertical="center"/>
    </xf>
    <xf numFmtId="0" fontId="22" fillId="7" borderId="35" xfId="0" applyFont="1" applyFill="1" applyBorder="1" applyAlignment="1">
      <alignment vertical="center"/>
    </xf>
    <xf numFmtId="0" fontId="5" fillId="2" borderId="34" xfId="0" applyFont="1" applyFill="1" applyBorder="1" applyAlignment="1">
      <alignment horizontal="center" vertical="center"/>
    </xf>
    <xf numFmtId="0" fontId="5" fillId="2" borderId="34" xfId="0" applyFont="1" applyFill="1" applyBorder="1"/>
    <xf numFmtId="0" fontId="5" fillId="2" borderId="35" xfId="0" applyFont="1" applyFill="1" applyBorder="1"/>
    <xf numFmtId="4" fontId="10" fillId="0" borderId="36" xfId="0" applyNumberFormat="1" applyFont="1" applyBorder="1" applyAlignment="1">
      <alignment horizontal="center" vertical="center"/>
    </xf>
    <xf numFmtId="4" fontId="10" fillId="2" borderId="37" xfId="0" applyNumberFormat="1" applyFont="1" applyFill="1" applyBorder="1" applyAlignment="1">
      <alignment horizontal="left" vertical="center" wrapText="1"/>
    </xf>
    <xf numFmtId="4" fontId="10" fillId="2" borderId="37" xfId="0" applyNumberFormat="1" applyFont="1" applyFill="1" applyBorder="1" applyAlignment="1">
      <alignment horizontal="center" vertical="center"/>
    </xf>
    <xf numFmtId="4" fontId="10" fillId="0" borderId="37" xfId="0" applyNumberFormat="1" applyFont="1" applyBorder="1" applyAlignment="1">
      <alignment horizontal="center" vertical="center"/>
    </xf>
    <xf numFmtId="0" fontId="15" fillId="4" borderId="35" xfId="0" applyFont="1" applyFill="1" applyBorder="1" applyAlignment="1">
      <alignment horizontal="center" vertical="center"/>
    </xf>
    <xf numFmtId="0" fontId="5" fillId="0" borderId="56" xfId="0" applyFont="1" applyBorder="1" applyAlignment="1">
      <alignment horizontal="center"/>
    </xf>
    <xf numFmtId="0" fontId="20"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20" fillId="2" borderId="60" xfId="0" applyFont="1" applyFill="1" applyBorder="1" applyAlignment="1">
      <alignment horizontal="center"/>
    </xf>
    <xf numFmtId="0" fontId="20" fillId="2" borderId="61" xfId="0" applyFont="1" applyFill="1" applyBorder="1"/>
    <xf numFmtId="0" fontId="5" fillId="0" borderId="62" xfId="0" applyFont="1" applyBorder="1" applyAlignment="1">
      <alignment horizontal="center"/>
    </xf>
    <xf numFmtId="0" fontId="5" fillId="2" borderId="59" xfId="0" applyFont="1" applyFill="1" applyBorder="1"/>
    <xf numFmtId="0" fontId="5" fillId="2" borderId="60" xfId="0" applyFont="1" applyFill="1" applyBorder="1" applyAlignment="1">
      <alignment horizontal="center" vertical="center"/>
    </xf>
    <xf numFmtId="0" fontId="5" fillId="2" borderId="60" xfId="0" applyFont="1" applyFill="1" applyBorder="1" applyAlignment="1">
      <alignment horizontal="center"/>
    </xf>
    <xf numFmtId="0" fontId="5" fillId="2" borderId="61" xfId="0" applyFont="1" applyFill="1" applyBorder="1"/>
    <xf numFmtId="0" fontId="5" fillId="0" borderId="59" xfId="0" applyFont="1" applyBorder="1" applyAlignment="1">
      <alignment horizontal="center"/>
    </xf>
    <xf numFmtId="168" fontId="14" fillId="0" borderId="0" xfId="2" applyNumberFormat="1" applyFont="1"/>
    <xf numFmtId="168" fontId="14" fillId="0" borderId="0" xfId="2" applyNumberFormat="1" applyFont="1" applyAlignment="1">
      <alignment vertical="center"/>
    </xf>
    <xf numFmtId="0" fontId="35" fillId="0" borderId="0" xfId="0" applyFont="1" applyAlignment="1">
      <alignment horizontal="justify" vertical="center"/>
    </xf>
    <xf numFmtId="0" fontId="36" fillId="0" borderId="0" xfId="0" applyFont="1"/>
    <xf numFmtId="0" fontId="20" fillId="2" borderId="1" xfId="0" applyFont="1" applyFill="1" applyBorder="1" applyAlignment="1">
      <alignment horizontal="left" vertical="center" wrapText="1"/>
    </xf>
    <xf numFmtId="0" fontId="5" fillId="0" borderId="1" xfId="0" applyFont="1" applyBorder="1" applyAlignment="1">
      <alignment horizontal="left" vertical="center" wrapText="1"/>
    </xf>
    <xf numFmtId="4" fontId="24" fillId="0" borderId="12" xfId="0" applyNumberFormat="1" applyFont="1" applyBorder="1" applyAlignment="1">
      <alignment horizontal="left" vertical="center" wrapText="1"/>
    </xf>
    <xf numFmtId="49" fontId="24" fillId="0" borderId="1" xfId="0" applyNumberFormat="1"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wrapText="1"/>
    </xf>
    <xf numFmtId="0" fontId="9" fillId="0" borderId="1" xfId="0" applyFont="1" applyBorder="1" applyAlignment="1">
      <alignment horizontal="left" vertical="center"/>
    </xf>
    <xf numFmtId="0" fontId="9" fillId="0" borderId="7" xfId="0" applyFont="1" applyBorder="1" applyAlignment="1">
      <alignment horizontal="left" vertical="center"/>
    </xf>
    <xf numFmtId="0" fontId="8" fillId="0" borderId="1" xfId="0" applyFont="1" applyBorder="1" applyAlignment="1">
      <alignment horizontal="center"/>
    </xf>
    <xf numFmtId="0" fontId="8" fillId="0" borderId="7" xfId="0" applyFont="1" applyBorder="1" applyAlignment="1">
      <alignment horizontal="center"/>
    </xf>
    <xf numFmtId="0" fontId="8" fillId="0" borderId="0" xfId="0" applyFont="1" applyAlignment="1">
      <alignment horizontal="center"/>
    </xf>
    <xf numFmtId="0" fontId="33" fillId="0" borderId="18" xfId="0" applyFont="1" applyBorder="1" applyAlignment="1">
      <alignment horizontal="center" vertical="center" wrapText="1"/>
    </xf>
    <xf numFmtId="0" fontId="29" fillId="0" borderId="0" xfId="0" applyFont="1" applyAlignment="1">
      <alignment horizontal="center" vertical="top" wrapText="1"/>
    </xf>
    <xf numFmtId="0" fontId="30" fillId="0" borderId="0" xfId="0" applyFont="1" applyAlignment="1">
      <alignment horizontal="center" vertical="top" wrapText="1"/>
    </xf>
    <xf numFmtId="0" fontId="27" fillId="10" borderId="0" xfId="0" applyFont="1" applyFill="1" applyAlignment="1">
      <alignment horizontal="center" vertical="center"/>
    </xf>
    <xf numFmtId="0" fontId="17" fillId="0" borderId="0" xfId="0" applyFont="1" applyAlignment="1">
      <alignment horizontal="left" wrapText="1"/>
    </xf>
    <xf numFmtId="0" fontId="16" fillId="2" borderId="1" xfId="0" applyFont="1" applyFill="1" applyBorder="1" applyAlignment="1">
      <alignment horizontal="left"/>
    </xf>
    <xf numFmtId="0" fontId="17" fillId="5" borderId="15" xfId="0" applyFont="1" applyFill="1" applyBorder="1" applyAlignment="1">
      <alignment horizontal="left" vertical="center"/>
    </xf>
    <xf numFmtId="0" fontId="17" fillId="5" borderId="14" xfId="0" applyFont="1" applyFill="1" applyBorder="1" applyAlignment="1">
      <alignment horizontal="left" vertical="center"/>
    </xf>
    <xf numFmtId="0" fontId="21" fillId="0" borderId="0" xfId="0" applyFont="1" applyAlignment="1">
      <alignment horizontal="left" vertical="center" wrapText="1"/>
    </xf>
    <xf numFmtId="0" fontId="14" fillId="0" borderId="0" xfId="0" applyFont="1" applyAlignment="1">
      <alignment horizontal="left"/>
    </xf>
    <xf numFmtId="0" fontId="18" fillId="0" borderId="0" xfId="0" applyFont="1" applyAlignment="1">
      <alignment horizontal="left"/>
    </xf>
    <xf numFmtId="165" fontId="28" fillId="0" borderId="0" xfId="4" applyFont="1" applyAlignment="1">
      <alignment horizontal="center" vertical="center"/>
    </xf>
    <xf numFmtId="165" fontId="32" fillId="0" borderId="0" xfId="4" applyFont="1" applyAlignment="1">
      <alignment horizontal="center" vertical="center"/>
    </xf>
    <xf numFmtId="0" fontId="19" fillId="0" borderId="0" xfId="0" applyFont="1" applyAlignment="1">
      <alignment horizontal="center"/>
    </xf>
    <xf numFmtId="4" fontId="16" fillId="2" borderId="4" xfId="0" applyNumberFormat="1" applyFont="1" applyFill="1" applyBorder="1" applyAlignment="1">
      <alignment horizontal="left"/>
    </xf>
    <xf numFmtId="4" fontId="16" fillId="2" borderId="1" xfId="0" applyNumberFormat="1" applyFont="1" applyFill="1" applyBorder="1" applyAlignment="1">
      <alignment horizontal="left"/>
    </xf>
    <xf numFmtId="0" fontId="8" fillId="0" borderId="57" xfId="0" applyFont="1" applyBorder="1" applyAlignment="1">
      <alignment horizontal="center"/>
    </xf>
    <xf numFmtId="0" fontId="8" fillId="0" borderId="58"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8" fillId="0" borderId="53" xfId="0" applyFont="1" applyBorder="1" applyAlignment="1">
      <alignment horizontal="center"/>
    </xf>
    <xf numFmtId="0" fontId="8" fillId="0" borderId="14" xfId="0" applyFont="1" applyBorder="1" applyAlignment="1">
      <alignment horizontal="center"/>
    </xf>
    <xf numFmtId="0" fontId="8" fillId="0" borderId="63" xfId="0" applyFont="1" applyBorder="1" applyAlignment="1">
      <alignment horizontal="center"/>
    </xf>
    <xf numFmtId="0" fontId="8" fillId="0" borderId="55" xfId="0" applyFont="1" applyBorder="1" applyAlignment="1">
      <alignment horizontal="center"/>
    </xf>
    <xf numFmtId="0" fontId="9" fillId="0" borderId="35" xfId="0" applyFont="1" applyBorder="1" applyAlignment="1">
      <alignment horizontal="left" vertical="center"/>
    </xf>
    <xf numFmtId="0" fontId="8" fillId="0" borderId="49" xfId="0" applyFont="1" applyBorder="1" applyAlignment="1">
      <alignment horizontal="center"/>
    </xf>
    <xf numFmtId="0" fontId="8" fillId="0" borderId="50" xfId="0" applyFont="1" applyBorder="1" applyAlignment="1">
      <alignment horizontal="center"/>
    </xf>
    <xf numFmtId="0" fontId="9" fillId="0" borderId="19" xfId="0" applyFont="1" applyBorder="1" applyAlignment="1">
      <alignment horizontal="left" vertical="center"/>
    </xf>
    <xf numFmtId="0" fontId="9" fillId="0" borderId="24" xfId="0" applyFont="1" applyBorder="1" applyAlignment="1">
      <alignment horizontal="left" vertical="center"/>
    </xf>
    <xf numFmtId="0" fontId="9" fillId="0" borderId="23" xfId="0" applyFont="1" applyBorder="1" applyAlignment="1">
      <alignment horizontal="left" vertical="center"/>
    </xf>
    <xf numFmtId="0" fontId="33" fillId="0" borderId="0" xfId="0" applyFont="1" applyAlignment="1">
      <alignment horizontal="center" vertical="center" wrapText="1"/>
    </xf>
  </cellXfs>
  <cellStyles count="5">
    <cellStyle name="Milliers" xfId="2" builtinId="3"/>
    <cellStyle name="Monétaire [0]" xfId="4" builtinId="7"/>
    <cellStyle name="Normal" xfId="0" builtinId="0"/>
    <cellStyle name="Normal 2" xfId="1" xr:uid="{00000000-0005-0000-0000-000003000000}"/>
    <cellStyle name="Titre 3 2" xfId="3" xr:uid="{00000000-0005-0000-0000-000004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KYELEM, Nestor" id="{2A7C48A0-5610-4EAC-B134-3B606FAAE470}" userId="S::nestor.kyelem@enabel.be::55e3d97c-0b03-404e-8928-c7780841b64d" providerId="AD"/>
</personList>
</file>

<file path=xl/theme/theme1.xml><?xml version="1.0" encoding="utf-8"?>
<a:theme xmlns:a="http://schemas.openxmlformats.org/drawingml/2006/main" name="Office Theme">
  <a:themeElements>
    <a:clrScheme name="Personnalisé 1">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0B0F0"/>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4" dT="2025-10-29T11:28:57.61" personId="{2A7C48A0-5610-4EAC-B134-3B606FAAE470}" id="{111FBF18-7422-44F1-B54F-BD8DEB02B64D}">
    <text>Avec quel matériau</text>
  </threadedComment>
  <threadedComment ref="B46" dT="2025-10-29T11:29:21.82" personId="{2A7C48A0-5610-4EAC-B134-3B606FAAE470}" id="{26D67BEB-CE7A-44D4-AC77-21684D38C4F8}">
    <text>Avec quel matériau</text>
  </threadedComment>
</ThreadedComments>
</file>

<file path=xl/threadedComments/threadedComment2.xml><?xml version="1.0" encoding="utf-8"?>
<ThreadedComments xmlns="http://schemas.microsoft.com/office/spreadsheetml/2018/threadedcomments" xmlns:x="http://schemas.openxmlformats.org/spreadsheetml/2006/main">
  <threadedComment ref="B48" dT="2025-10-29T12:07:57.16" personId="{2A7C48A0-5610-4EAC-B134-3B606FAAE470}" id="{967663F2-6E5B-4E26-89D9-267E6723AB87}">
    <text>Caractéristique du tableau à préciser.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0"/>
  <sheetViews>
    <sheetView view="pageBreakPreview" topLeftCell="A73" zoomScale="85" zoomScaleNormal="85" zoomScaleSheetLayoutView="85" workbookViewId="0">
      <selection activeCell="F26" sqref="F26"/>
    </sheetView>
  </sheetViews>
  <sheetFormatPr baseColWidth="10" defaultColWidth="9.109375" defaultRowHeight="16.8" x14ac:dyDescent="0.3"/>
  <cols>
    <col min="1" max="1" width="8.88671875" style="1" customWidth="1"/>
    <col min="2" max="2" width="94.8867187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295</v>
      </c>
      <c r="C14" s="314"/>
      <c r="D14" s="314"/>
      <c r="E14" s="314"/>
      <c r="F14" s="314"/>
    </row>
    <row r="15" spans="1:6" ht="17.25" x14ac:dyDescent="0.3">
      <c r="B15" s="5" t="s">
        <v>1</v>
      </c>
      <c r="C15" s="60"/>
      <c r="E15" s="4"/>
      <c r="F15" s="4"/>
    </row>
    <row r="16" spans="1:6" ht="18" thickBot="1" x14ac:dyDescent="0.35">
      <c r="E16" s="4"/>
      <c r="F16" s="4"/>
    </row>
    <row r="17" spans="1:6" s="49" customFormat="1" ht="30.75" customHeight="1" thickTop="1" x14ac:dyDescent="0.35">
      <c r="A17" s="66" t="s">
        <v>2</v>
      </c>
      <c r="B17" s="67" t="s">
        <v>3</v>
      </c>
      <c r="C17" s="67" t="s">
        <v>4</v>
      </c>
      <c r="D17" s="68" t="s">
        <v>5</v>
      </c>
      <c r="E17" s="69" t="s">
        <v>6</v>
      </c>
      <c r="F17" s="70" t="s">
        <v>7</v>
      </c>
    </row>
    <row r="18" spans="1:6" s="49" customFormat="1" ht="30.75" customHeight="1" x14ac:dyDescent="0.25">
      <c r="A18" s="6" t="s">
        <v>8</v>
      </c>
      <c r="B18" s="135" t="s">
        <v>9</v>
      </c>
      <c r="C18" s="136" t="s">
        <v>10</v>
      </c>
      <c r="D18" s="137">
        <v>1</v>
      </c>
      <c r="E18" s="138"/>
      <c r="F18" s="139"/>
    </row>
    <row r="19" spans="1:6" ht="41.4" customHeight="1" x14ac:dyDescent="0.3">
      <c r="A19" s="6" t="s">
        <v>11</v>
      </c>
      <c r="B19" s="7" t="s">
        <v>12</v>
      </c>
      <c r="C19" s="8" t="s">
        <v>13</v>
      </c>
      <c r="D19" s="8">
        <v>1</v>
      </c>
      <c r="E19" s="9"/>
      <c r="F19" s="10"/>
    </row>
    <row r="20" spans="1:6" ht="33.6" customHeight="1" x14ac:dyDescent="0.3">
      <c r="A20" s="6" t="s">
        <v>14</v>
      </c>
      <c r="B20" s="7" t="s">
        <v>15</v>
      </c>
      <c r="C20" s="8" t="s">
        <v>16</v>
      </c>
      <c r="D20" s="8">
        <v>45</v>
      </c>
      <c r="E20" s="9"/>
      <c r="F20" s="10"/>
    </row>
    <row r="21" spans="1:6" ht="31.95" customHeight="1" x14ac:dyDescent="0.3">
      <c r="A21" s="6" t="s">
        <v>17</v>
      </c>
      <c r="B21" s="7" t="s">
        <v>18</v>
      </c>
      <c r="C21" s="8" t="s">
        <v>13</v>
      </c>
      <c r="D21" s="8">
        <v>1</v>
      </c>
      <c r="E21" s="9"/>
      <c r="F21" s="10"/>
    </row>
    <row r="22" spans="1:6" ht="41.25" customHeight="1" x14ac:dyDescent="0.3">
      <c r="A22" s="6" t="s">
        <v>19</v>
      </c>
      <c r="B22" s="7" t="s">
        <v>20</v>
      </c>
      <c r="C22" s="8" t="s">
        <v>21</v>
      </c>
      <c r="D22" s="8">
        <v>7.2</v>
      </c>
      <c r="E22" s="85"/>
      <c r="F22" s="10"/>
    </row>
    <row r="23" spans="1:6" ht="41.25" customHeight="1" x14ac:dyDescent="0.3">
      <c r="A23" s="6" t="s">
        <v>22</v>
      </c>
      <c r="B23" s="7" t="s">
        <v>23</v>
      </c>
      <c r="C23" s="8" t="s">
        <v>21</v>
      </c>
      <c r="D23" s="8">
        <v>1.1776</v>
      </c>
      <c r="E23" s="85"/>
      <c r="F23" s="10"/>
    </row>
    <row r="24" spans="1:6" ht="41.25" customHeight="1" x14ac:dyDescent="0.3">
      <c r="A24" s="6" t="s">
        <v>24</v>
      </c>
      <c r="B24" s="7" t="s">
        <v>25</v>
      </c>
      <c r="C24" s="8" t="s">
        <v>21</v>
      </c>
      <c r="D24" s="8">
        <f>D22</f>
        <v>7.2</v>
      </c>
      <c r="E24" s="85"/>
      <c r="F24" s="10"/>
    </row>
    <row r="25" spans="1:6" ht="31.95" customHeight="1" x14ac:dyDescent="0.3">
      <c r="A25" s="6" t="s">
        <v>26</v>
      </c>
      <c r="B25" s="7" t="s">
        <v>27</v>
      </c>
      <c r="C25" s="8" t="s">
        <v>21</v>
      </c>
      <c r="D25" s="8">
        <v>16</v>
      </c>
      <c r="E25" s="85"/>
      <c r="F25" s="10"/>
    </row>
    <row r="26" spans="1:6" s="49" customFormat="1" ht="30" customHeight="1" x14ac:dyDescent="0.25">
      <c r="A26" s="50"/>
      <c r="B26" s="51" t="s">
        <v>28</v>
      </c>
      <c r="C26" s="56"/>
      <c r="D26" s="56"/>
      <c r="E26" s="52"/>
      <c r="F26" s="53">
        <f>SUM(F19:F25)</f>
        <v>0</v>
      </c>
    </row>
    <row r="27" spans="1:6" s="49" customFormat="1" ht="30" customHeight="1" x14ac:dyDescent="0.3">
      <c r="A27" s="95"/>
      <c r="B27" s="317"/>
      <c r="C27" s="317"/>
      <c r="D27" s="317"/>
      <c r="E27" s="317"/>
      <c r="F27" s="318"/>
    </row>
    <row r="28" spans="1:6" ht="26.25" customHeight="1" x14ac:dyDescent="0.3">
      <c r="A28" s="12"/>
      <c r="B28" s="13" t="s">
        <v>29</v>
      </c>
      <c r="C28" s="61"/>
      <c r="D28" s="57"/>
      <c r="E28" s="14"/>
      <c r="F28" s="15"/>
    </row>
    <row r="29" spans="1:6" s="49" customFormat="1" ht="30.75" customHeight="1" x14ac:dyDescent="0.35">
      <c r="A29" s="44" t="s">
        <v>2</v>
      </c>
      <c r="B29" s="45" t="s">
        <v>3</v>
      </c>
      <c r="C29" s="45" t="s">
        <v>4</v>
      </c>
      <c r="D29" s="46" t="s">
        <v>5</v>
      </c>
      <c r="E29" s="47" t="s">
        <v>6</v>
      </c>
      <c r="F29" s="48" t="s">
        <v>7</v>
      </c>
    </row>
    <row r="30" spans="1:6" ht="27" customHeight="1" x14ac:dyDescent="0.3">
      <c r="A30" s="6" t="s">
        <v>30</v>
      </c>
      <c r="B30" s="16" t="s">
        <v>31</v>
      </c>
      <c r="C30" s="17"/>
      <c r="D30" s="17"/>
      <c r="E30" s="18"/>
      <c r="F30" s="10"/>
    </row>
    <row r="31" spans="1:6" ht="34.200000000000003" customHeight="1" x14ac:dyDescent="0.3">
      <c r="A31" s="6" t="s">
        <v>32</v>
      </c>
      <c r="B31" s="7" t="s">
        <v>33</v>
      </c>
      <c r="C31" s="8" t="s">
        <v>21</v>
      </c>
      <c r="D31" s="8">
        <v>0.9</v>
      </c>
      <c r="E31" s="9"/>
      <c r="F31" s="10"/>
    </row>
    <row r="32" spans="1:6" ht="30.6" customHeight="1" x14ac:dyDescent="0.3">
      <c r="A32" s="6" t="s">
        <v>34</v>
      </c>
      <c r="B32" s="7" t="s">
        <v>35</v>
      </c>
      <c r="C32" s="8" t="s">
        <v>21</v>
      </c>
      <c r="D32" s="8">
        <v>5.3</v>
      </c>
      <c r="E32" s="9"/>
      <c r="F32" s="10"/>
    </row>
    <row r="33" spans="1:6" ht="34.200000000000003" customHeight="1" x14ac:dyDescent="0.3">
      <c r="A33" s="6" t="s">
        <v>36</v>
      </c>
      <c r="B33" s="7" t="s">
        <v>37</v>
      </c>
      <c r="C33" s="8" t="s">
        <v>21</v>
      </c>
      <c r="D33" s="8">
        <v>1.8</v>
      </c>
      <c r="E33" s="9"/>
      <c r="F33" s="10"/>
    </row>
    <row r="34" spans="1:6" ht="34.200000000000003" customHeight="1" x14ac:dyDescent="0.3">
      <c r="A34" s="6" t="s">
        <v>38</v>
      </c>
      <c r="B34" s="7" t="s">
        <v>39</v>
      </c>
      <c r="C34" s="8" t="s">
        <v>21</v>
      </c>
      <c r="D34" s="8">
        <v>0.437</v>
      </c>
      <c r="E34" s="9"/>
      <c r="F34" s="10"/>
    </row>
    <row r="35" spans="1:6" ht="34.200000000000003" customHeight="1" x14ac:dyDescent="0.3">
      <c r="A35" s="6" t="s">
        <v>40</v>
      </c>
      <c r="B35" s="7" t="s">
        <v>41</v>
      </c>
      <c r="C35" s="8" t="s">
        <v>21</v>
      </c>
      <c r="D35" s="8">
        <v>1.7349000000000001</v>
      </c>
      <c r="E35" s="9"/>
      <c r="F35" s="10"/>
    </row>
    <row r="36" spans="1:6" ht="34.200000000000003" customHeight="1" x14ac:dyDescent="0.3">
      <c r="A36" s="6" t="s">
        <v>42</v>
      </c>
      <c r="B36" s="7" t="s">
        <v>43</v>
      </c>
      <c r="C36" s="8" t="s">
        <v>21</v>
      </c>
      <c r="D36" s="8">
        <v>2.3782000000000001</v>
      </c>
      <c r="E36" s="9"/>
      <c r="F36" s="10"/>
    </row>
    <row r="37" spans="1:6" ht="40.5" customHeight="1" x14ac:dyDescent="0.3">
      <c r="A37" s="6" t="s">
        <v>44</v>
      </c>
      <c r="B37" s="7" t="s">
        <v>45</v>
      </c>
      <c r="C37" s="8" t="s">
        <v>21</v>
      </c>
      <c r="D37" s="8">
        <v>0.5635</v>
      </c>
      <c r="E37" s="9"/>
      <c r="F37" s="10"/>
    </row>
    <row r="38" spans="1:6" ht="29.25" customHeight="1" x14ac:dyDescent="0.3">
      <c r="A38" s="6" t="s">
        <v>46</v>
      </c>
      <c r="B38" s="7" t="s">
        <v>47</v>
      </c>
      <c r="C38" s="8" t="s">
        <v>21</v>
      </c>
      <c r="D38" s="8">
        <v>1.2</v>
      </c>
      <c r="E38" s="9"/>
      <c r="F38" s="10"/>
    </row>
    <row r="39" spans="1:6" ht="33.75" customHeight="1" x14ac:dyDescent="0.3">
      <c r="A39" s="6" t="s">
        <v>48</v>
      </c>
      <c r="B39" s="7" t="s">
        <v>49</v>
      </c>
      <c r="C39" s="8" t="s">
        <v>21</v>
      </c>
      <c r="D39" s="8">
        <v>0.1</v>
      </c>
      <c r="E39" s="9"/>
      <c r="F39" s="10"/>
    </row>
    <row r="40" spans="1:6" ht="33.75" customHeight="1" x14ac:dyDescent="0.3">
      <c r="A40" s="6" t="s">
        <v>50</v>
      </c>
      <c r="B40" s="7" t="s">
        <v>51</v>
      </c>
      <c r="C40" s="8" t="s">
        <v>21</v>
      </c>
      <c r="D40" s="8">
        <v>0.98785000000000001</v>
      </c>
      <c r="E40" s="9"/>
      <c r="F40" s="10"/>
    </row>
    <row r="41" spans="1:6" ht="33.75" customHeight="1" x14ac:dyDescent="0.3">
      <c r="A41" s="6" t="s">
        <v>52</v>
      </c>
      <c r="B41" s="7" t="s">
        <v>53</v>
      </c>
      <c r="C41" s="8" t="s">
        <v>21</v>
      </c>
      <c r="D41" s="8">
        <v>0.32890000000000003</v>
      </c>
      <c r="E41" s="9"/>
      <c r="F41" s="10"/>
    </row>
    <row r="42" spans="1:6" ht="33.75" customHeight="1" x14ac:dyDescent="0.3">
      <c r="A42" s="6" t="s">
        <v>54</v>
      </c>
      <c r="B42" s="7" t="s">
        <v>55</v>
      </c>
      <c r="C42" s="8" t="s">
        <v>21</v>
      </c>
      <c r="D42" s="8">
        <v>0.16200000000000001</v>
      </c>
      <c r="E42" s="9"/>
      <c r="F42" s="10"/>
    </row>
    <row r="43" spans="1:6" ht="33.75" customHeight="1" x14ac:dyDescent="0.3">
      <c r="A43" s="6" t="s">
        <v>56</v>
      </c>
      <c r="B43" s="7" t="s">
        <v>57</v>
      </c>
      <c r="C43" s="8" t="s">
        <v>21</v>
      </c>
      <c r="D43" s="8">
        <v>2.0102000000000002</v>
      </c>
      <c r="E43" s="9"/>
      <c r="F43" s="10"/>
    </row>
    <row r="44" spans="1:6" ht="33.75" customHeight="1" x14ac:dyDescent="0.3">
      <c r="A44" s="6" t="s">
        <v>58</v>
      </c>
      <c r="B44" s="7" t="s">
        <v>59</v>
      </c>
      <c r="C44" s="8" t="s">
        <v>16</v>
      </c>
      <c r="D44" s="8">
        <v>12.169</v>
      </c>
      <c r="E44" s="9"/>
      <c r="F44" s="10"/>
    </row>
    <row r="45" spans="1:6" ht="33.75" customHeight="1" x14ac:dyDescent="0.3">
      <c r="A45" s="6" t="s">
        <v>60</v>
      </c>
      <c r="B45" s="7" t="s">
        <v>61</v>
      </c>
      <c r="C45" s="8" t="s">
        <v>21</v>
      </c>
      <c r="D45" s="8">
        <v>0.3</v>
      </c>
      <c r="E45" s="9"/>
      <c r="F45" s="10"/>
    </row>
    <row r="46" spans="1:6" ht="33.75" customHeight="1" x14ac:dyDescent="0.3">
      <c r="A46" s="6" t="s">
        <v>62</v>
      </c>
      <c r="B46" s="7" t="s">
        <v>63</v>
      </c>
      <c r="C46" s="8" t="s">
        <v>16</v>
      </c>
      <c r="D46" s="8">
        <v>1.4</v>
      </c>
      <c r="E46" s="9"/>
      <c r="F46" s="10"/>
    </row>
    <row r="47" spans="1:6" s="49" customFormat="1" ht="30" customHeight="1" x14ac:dyDescent="0.25">
      <c r="A47" s="50"/>
      <c r="B47" s="51" t="s">
        <v>64</v>
      </c>
      <c r="C47" s="56"/>
      <c r="D47" s="56"/>
      <c r="E47" s="52"/>
      <c r="F47" s="53">
        <f>SUM(F31:F46)</f>
        <v>0</v>
      </c>
    </row>
    <row r="48" spans="1:6" x14ac:dyDescent="0.3">
      <c r="A48" s="12"/>
      <c r="B48" s="13" t="s">
        <v>65</v>
      </c>
      <c r="C48" s="61"/>
      <c r="D48" s="57"/>
      <c r="E48" s="14"/>
      <c r="F48" s="15"/>
    </row>
    <row r="49" spans="1:6" s="49" customFormat="1" ht="30.75" customHeight="1" x14ac:dyDescent="0.35">
      <c r="A49" s="44" t="s">
        <v>2</v>
      </c>
      <c r="B49" s="45" t="s">
        <v>3</v>
      </c>
      <c r="C49" s="45" t="s">
        <v>4</v>
      </c>
      <c r="D49" s="46" t="s">
        <v>5</v>
      </c>
      <c r="E49" s="47" t="s">
        <v>6</v>
      </c>
      <c r="F49" s="48" t="s">
        <v>7</v>
      </c>
    </row>
    <row r="50" spans="1:6" ht="37.200000000000003" customHeight="1" x14ac:dyDescent="0.3">
      <c r="A50" s="6" t="s">
        <v>66</v>
      </c>
      <c r="B50" s="7" t="s">
        <v>67</v>
      </c>
      <c r="C50" s="8" t="s">
        <v>16</v>
      </c>
      <c r="D50" s="8">
        <v>9.0009099999999993</v>
      </c>
      <c r="E50" s="9"/>
      <c r="F50" s="10"/>
    </row>
    <row r="51" spans="1:6" ht="23.4" customHeight="1" x14ac:dyDescent="0.3">
      <c r="A51" s="6" t="s">
        <v>68</v>
      </c>
      <c r="B51" s="86" t="s">
        <v>69</v>
      </c>
      <c r="C51" s="8" t="s">
        <v>16</v>
      </c>
      <c r="D51" s="8">
        <v>126.9697</v>
      </c>
      <c r="E51" s="9"/>
      <c r="F51" s="10"/>
    </row>
    <row r="52" spans="1:6" ht="23.4" customHeight="1" x14ac:dyDescent="0.3">
      <c r="A52" s="6" t="s">
        <v>70</v>
      </c>
      <c r="B52" s="86" t="s">
        <v>71</v>
      </c>
      <c r="C52" s="8" t="s">
        <v>16</v>
      </c>
      <c r="D52" s="8">
        <v>10</v>
      </c>
      <c r="E52" s="9"/>
      <c r="F52" s="10"/>
    </row>
    <row r="53" spans="1:6" ht="30.75" customHeight="1" x14ac:dyDescent="0.3">
      <c r="A53" s="6" t="s">
        <v>72</v>
      </c>
      <c r="B53" s="7" t="s">
        <v>73</v>
      </c>
      <c r="C53" s="8" t="s">
        <v>10</v>
      </c>
      <c r="D53" s="8">
        <v>1</v>
      </c>
      <c r="E53" s="9"/>
      <c r="F53" s="10"/>
    </row>
    <row r="54" spans="1:6" s="49" customFormat="1" ht="30" customHeight="1" x14ac:dyDescent="0.25">
      <c r="A54" s="50"/>
      <c r="B54" s="51" t="s">
        <v>74</v>
      </c>
      <c r="C54" s="56"/>
      <c r="D54" s="56"/>
      <c r="E54" s="52"/>
      <c r="F54" s="53">
        <f>SUM(F50:F53)</f>
        <v>0</v>
      </c>
    </row>
    <row r="55" spans="1:6" ht="42.75" customHeight="1" x14ac:dyDescent="0.3">
      <c r="A55" s="12"/>
      <c r="B55" s="315" t="s">
        <v>75</v>
      </c>
      <c r="C55" s="315"/>
      <c r="D55" s="315"/>
      <c r="E55" s="315"/>
      <c r="F55" s="316"/>
    </row>
    <row r="56" spans="1:6" s="49" customFormat="1" ht="30.75" customHeight="1" x14ac:dyDescent="0.35">
      <c r="A56" s="44" t="s">
        <v>2</v>
      </c>
      <c r="B56" s="45" t="s">
        <v>3</v>
      </c>
      <c r="C56" s="45" t="s">
        <v>4</v>
      </c>
      <c r="D56" s="46" t="s">
        <v>5</v>
      </c>
      <c r="E56" s="47" t="s">
        <v>6</v>
      </c>
      <c r="F56" s="48" t="s">
        <v>7</v>
      </c>
    </row>
    <row r="57" spans="1:6" ht="49.2" customHeight="1" x14ac:dyDescent="0.3">
      <c r="A57" s="19"/>
      <c r="B57" s="7" t="s">
        <v>76</v>
      </c>
      <c r="C57" s="8"/>
      <c r="D57" s="8"/>
      <c r="E57" s="9"/>
      <c r="F57" s="10"/>
    </row>
    <row r="58" spans="1:6" ht="31.95" customHeight="1" x14ac:dyDescent="0.3">
      <c r="A58" s="6" t="s">
        <v>77</v>
      </c>
      <c r="B58" s="7" t="s">
        <v>78</v>
      </c>
      <c r="C58" s="8" t="s">
        <v>4</v>
      </c>
      <c r="D58" s="8">
        <v>4</v>
      </c>
      <c r="E58" s="9"/>
      <c r="F58" s="10"/>
    </row>
    <row r="59" spans="1:6" ht="31.95" customHeight="1" x14ac:dyDescent="0.3">
      <c r="A59" s="6" t="s">
        <v>79</v>
      </c>
      <c r="B59" s="7" t="s">
        <v>80</v>
      </c>
      <c r="C59" s="8" t="s">
        <v>4</v>
      </c>
      <c r="D59" s="8">
        <v>4</v>
      </c>
      <c r="E59" s="9"/>
      <c r="F59" s="10"/>
    </row>
    <row r="60" spans="1:6" s="49" customFormat="1" ht="30" customHeight="1" x14ac:dyDescent="0.25">
      <c r="A60" s="50"/>
      <c r="B60" s="51" t="s">
        <v>81</v>
      </c>
      <c r="C60" s="56"/>
      <c r="D60" s="56"/>
      <c r="E60" s="52"/>
      <c r="F60" s="53">
        <f>SUM(F58:F59)</f>
        <v>0</v>
      </c>
    </row>
    <row r="61" spans="1:6" ht="17.25" x14ac:dyDescent="0.3">
      <c r="A61" s="12"/>
      <c r="B61" s="13" t="s">
        <v>82</v>
      </c>
      <c r="C61" s="61"/>
      <c r="D61" s="57"/>
      <c r="E61" s="14"/>
      <c r="F61" s="15"/>
    </row>
    <row r="62" spans="1:6" s="49" customFormat="1" ht="30.75" customHeight="1" x14ac:dyDescent="0.35">
      <c r="A62" s="44" t="s">
        <v>2</v>
      </c>
      <c r="B62" s="45" t="s">
        <v>3</v>
      </c>
      <c r="C62" s="45" t="s">
        <v>4</v>
      </c>
      <c r="D62" s="46" t="s">
        <v>5</v>
      </c>
      <c r="E62" s="47" t="s">
        <v>6</v>
      </c>
      <c r="F62" s="48" t="s">
        <v>7</v>
      </c>
    </row>
    <row r="63" spans="1:6" ht="35.25" customHeight="1" x14ac:dyDescent="0.3">
      <c r="A63" s="6" t="s">
        <v>83</v>
      </c>
      <c r="B63" s="7" t="s">
        <v>84</v>
      </c>
      <c r="C63" s="8" t="s">
        <v>16</v>
      </c>
      <c r="D63" s="8">
        <v>21</v>
      </c>
      <c r="E63" s="9"/>
      <c r="F63" s="10"/>
    </row>
    <row r="64" spans="1:6" ht="29.25" customHeight="1" x14ac:dyDescent="0.3">
      <c r="A64" s="6" t="s">
        <v>85</v>
      </c>
      <c r="B64" s="7" t="s">
        <v>307</v>
      </c>
      <c r="C64" s="8" t="s">
        <v>16</v>
      </c>
      <c r="D64" s="8">
        <f>D63</f>
        <v>21</v>
      </c>
      <c r="E64" s="9"/>
      <c r="F64" s="10"/>
    </row>
    <row r="65" spans="1:6" s="49" customFormat="1" ht="30" customHeight="1" x14ac:dyDescent="0.25">
      <c r="A65" s="50"/>
      <c r="B65" s="51" t="s">
        <v>87</v>
      </c>
      <c r="C65" s="56"/>
      <c r="D65" s="56"/>
      <c r="E65" s="52"/>
      <c r="F65" s="53">
        <f>SUM(F63:F64)</f>
        <v>0</v>
      </c>
    </row>
    <row r="66" spans="1:6" ht="17.25" x14ac:dyDescent="0.3">
      <c r="A66" s="12"/>
      <c r="B66" s="13" t="s">
        <v>88</v>
      </c>
      <c r="C66" s="61"/>
      <c r="D66" s="57"/>
      <c r="E66" s="14"/>
      <c r="F66" s="15"/>
    </row>
    <row r="67" spans="1:6" s="49" customFormat="1" ht="30.75" customHeight="1" x14ac:dyDescent="0.35">
      <c r="A67" s="44" t="s">
        <v>2</v>
      </c>
      <c r="B67" s="45" t="s">
        <v>3</v>
      </c>
      <c r="C67" s="45" t="s">
        <v>4</v>
      </c>
      <c r="D67" s="46" t="s">
        <v>5</v>
      </c>
      <c r="E67" s="47" t="s">
        <v>6</v>
      </c>
      <c r="F67" s="48" t="s">
        <v>7</v>
      </c>
    </row>
    <row r="68" spans="1:6" ht="23.25" customHeight="1" x14ac:dyDescent="0.3">
      <c r="A68" s="20"/>
      <c r="B68" s="21" t="s">
        <v>89</v>
      </c>
      <c r="C68" s="22"/>
      <c r="D68" s="22"/>
      <c r="E68" s="22"/>
      <c r="F68" s="23"/>
    </row>
    <row r="69" spans="1:6" ht="91.95" customHeight="1" x14ac:dyDescent="0.3">
      <c r="A69" s="6" t="s">
        <v>90</v>
      </c>
      <c r="B69" s="310" t="s">
        <v>308</v>
      </c>
      <c r="C69" s="24" t="s">
        <v>10</v>
      </c>
      <c r="D69" s="24">
        <v>1</v>
      </c>
      <c r="E69" s="25"/>
      <c r="F69" s="10">
        <f>E69*D69</f>
        <v>0</v>
      </c>
    </row>
    <row r="70" spans="1:6" s="55" customFormat="1" ht="27.75" customHeight="1" x14ac:dyDescent="0.25">
      <c r="A70" s="71"/>
      <c r="B70" s="72" t="s">
        <v>92</v>
      </c>
      <c r="C70" s="73"/>
      <c r="D70" s="73"/>
      <c r="E70" s="72"/>
      <c r="F70" s="87">
        <f>SUM(F69:F69)</f>
        <v>0</v>
      </c>
    </row>
    <row r="71" spans="1:6" ht="38.25" customHeight="1" x14ac:dyDescent="0.3">
      <c r="A71" s="20"/>
      <c r="B71" s="27" t="s">
        <v>93</v>
      </c>
      <c r="C71" s="22"/>
      <c r="D71" s="22"/>
      <c r="E71" s="22"/>
      <c r="F71" s="23"/>
    </row>
    <row r="72" spans="1:6" ht="28.5" customHeight="1" x14ac:dyDescent="0.3">
      <c r="A72" s="6" t="s">
        <v>94</v>
      </c>
      <c r="B72" s="26" t="s">
        <v>95</v>
      </c>
      <c r="C72" s="24" t="s">
        <v>4</v>
      </c>
      <c r="D72" s="24">
        <v>4</v>
      </c>
      <c r="E72" s="25"/>
      <c r="F72" s="28">
        <f>E72*D72</f>
        <v>0</v>
      </c>
    </row>
    <row r="73" spans="1:6" ht="23.25" customHeight="1" x14ac:dyDescent="0.3">
      <c r="A73" s="6" t="s">
        <v>96</v>
      </c>
      <c r="B73" s="26" t="s">
        <v>97</v>
      </c>
      <c r="C73" s="24" t="s">
        <v>4</v>
      </c>
      <c r="D73" s="24">
        <v>4</v>
      </c>
      <c r="E73" s="25"/>
      <c r="F73" s="28">
        <f t="shared" ref="F73:F75" si="0">E73*D73</f>
        <v>0</v>
      </c>
    </row>
    <row r="74" spans="1:6" ht="23.25" customHeight="1" x14ac:dyDescent="0.3">
      <c r="A74" s="6" t="s">
        <v>98</v>
      </c>
      <c r="B74" s="26" t="s">
        <v>99</v>
      </c>
      <c r="C74" s="24" t="s">
        <v>4</v>
      </c>
      <c r="D74" s="24">
        <v>4</v>
      </c>
      <c r="E74" s="25"/>
      <c r="F74" s="28">
        <f t="shared" si="0"/>
        <v>0</v>
      </c>
    </row>
    <row r="75" spans="1:6" ht="23.25" customHeight="1" x14ac:dyDescent="0.3">
      <c r="A75" s="6" t="s">
        <v>100</v>
      </c>
      <c r="B75" s="26" t="s">
        <v>101</v>
      </c>
      <c r="C75" s="24" t="s">
        <v>4</v>
      </c>
      <c r="D75" s="24">
        <v>4</v>
      </c>
      <c r="E75" s="25"/>
      <c r="F75" s="28">
        <f t="shared" si="0"/>
        <v>0</v>
      </c>
    </row>
    <row r="76" spans="1:6" s="55" customFormat="1" ht="27.75" customHeight="1" x14ac:dyDescent="0.25">
      <c r="A76" s="71"/>
      <c r="B76" s="72" t="s">
        <v>102</v>
      </c>
      <c r="C76" s="73"/>
      <c r="D76" s="73"/>
      <c r="E76" s="72"/>
      <c r="F76" s="87">
        <f>SUM(F72:F75)</f>
        <v>0</v>
      </c>
    </row>
    <row r="77" spans="1:6" s="49" customFormat="1" ht="30" customHeight="1" x14ac:dyDescent="0.25">
      <c r="A77" s="50"/>
      <c r="B77" s="51" t="s">
        <v>103</v>
      </c>
      <c r="C77" s="56"/>
      <c r="D77" s="56"/>
      <c r="E77" s="52"/>
      <c r="F77" s="53">
        <f>F76+F70</f>
        <v>0</v>
      </c>
    </row>
    <row r="78" spans="1:6" x14ac:dyDescent="0.3">
      <c r="A78" s="12"/>
      <c r="B78" s="13" t="s">
        <v>104</v>
      </c>
      <c r="C78" s="61"/>
      <c r="D78" s="57"/>
      <c r="E78" s="14"/>
      <c r="F78" s="15"/>
    </row>
    <row r="79" spans="1:6" s="49" customFormat="1" ht="30.75" customHeight="1" x14ac:dyDescent="0.35">
      <c r="A79" s="44" t="s">
        <v>2</v>
      </c>
      <c r="B79" s="45" t="s">
        <v>3</v>
      </c>
      <c r="C79" s="45" t="s">
        <v>4</v>
      </c>
      <c r="D79" s="46" t="s">
        <v>5</v>
      </c>
      <c r="E79" s="47" t="s">
        <v>6</v>
      </c>
      <c r="F79" s="48" t="s">
        <v>7</v>
      </c>
    </row>
    <row r="80" spans="1:6" ht="36" customHeight="1" x14ac:dyDescent="0.3">
      <c r="A80" s="6" t="s">
        <v>105</v>
      </c>
      <c r="B80" s="7" t="s">
        <v>106</v>
      </c>
      <c r="C80" s="8" t="s">
        <v>4</v>
      </c>
      <c r="D80" s="8">
        <v>1</v>
      </c>
      <c r="E80" s="9"/>
      <c r="F80" s="10"/>
    </row>
    <row r="81" spans="1:6" ht="31.95" customHeight="1" x14ac:dyDescent="0.3">
      <c r="A81" s="6" t="s">
        <v>107</v>
      </c>
      <c r="B81" s="7" t="s">
        <v>321</v>
      </c>
      <c r="C81" s="8" t="s">
        <v>4</v>
      </c>
      <c r="D81" s="8">
        <v>1</v>
      </c>
      <c r="E81" s="9"/>
      <c r="F81" s="10"/>
    </row>
    <row r="82" spans="1:6" ht="28.2" customHeight="1" x14ac:dyDescent="0.3">
      <c r="A82" s="6" t="s">
        <v>109</v>
      </c>
      <c r="B82" s="7" t="s">
        <v>310</v>
      </c>
      <c r="C82" s="8" t="s">
        <v>4</v>
      </c>
      <c r="D82" s="8">
        <v>8</v>
      </c>
      <c r="E82" s="9"/>
      <c r="F82" s="10"/>
    </row>
    <row r="83" spans="1:6" s="49" customFormat="1" ht="30" customHeight="1" x14ac:dyDescent="0.35">
      <c r="A83" s="50"/>
      <c r="B83" s="51" t="s">
        <v>111</v>
      </c>
      <c r="C83" s="56"/>
      <c r="D83" s="56"/>
      <c r="E83" s="52"/>
      <c r="F83" s="53">
        <f>SUM(F80:F82)</f>
        <v>0</v>
      </c>
    </row>
    <row r="84" spans="1:6" ht="27" customHeight="1" x14ac:dyDescent="0.3">
      <c r="A84" s="12"/>
      <c r="B84" s="13" t="s">
        <v>112</v>
      </c>
      <c r="C84" s="61"/>
      <c r="D84" s="57"/>
      <c r="E84" s="14"/>
      <c r="F84" s="15"/>
    </row>
    <row r="85" spans="1:6" s="49" customFormat="1" ht="30.75" customHeight="1" x14ac:dyDescent="0.35">
      <c r="A85" s="44" t="s">
        <v>2</v>
      </c>
      <c r="B85" s="45" t="s">
        <v>3</v>
      </c>
      <c r="C85" s="45" t="s">
        <v>4</v>
      </c>
      <c r="D85" s="46" t="s">
        <v>5</v>
      </c>
      <c r="E85" s="47" t="s">
        <v>6</v>
      </c>
      <c r="F85" s="48" t="s">
        <v>7</v>
      </c>
    </row>
    <row r="86" spans="1:6" ht="31.95" customHeight="1" x14ac:dyDescent="0.3">
      <c r="A86" s="6" t="s">
        <v>113</v>
      </c>
      <c r="B86" s="26" t="s">
        <v>114</v>
      </c>
      <c r="C86" s="24" t="s">
        <v>13</v>
      </c>
      <c r="D86" s="24">
        <v>1</v>
      </c>
      <c r="E86" s="25"/>
      <c r="F86" s="28"/>
    </row>
    <row r="87" spans="1:6" ht="82.95" customHeight="1" x14ac:dyDescent="0.3">
      <c r="A87" s="6" t="s">
        <v>115</v>
      </c>
      <c r="B87" s="310" t="s">
        <v>309</v>
      </c>
      <c r="C87" s="24" t="s">
        <v>13</v>
      </c>
      <c r="D87" s="24">
        <v>1</v>
      </c>
      <c r="E87" s="25"/>
      <c r="F87" s="28"/>
    </row>
    <row r="88" spans="1:6" ht="24.75" customHeight="1" x14ac:dyDescent="0.3">
      <c r="A88" s="30"/>
      <c r="B88" s="31" t="s">
        <v>117</v>
      </c>
      <c r="C88" s="24"/>
      <c r="D88" s="24"/>
      <c r="E88" s="25"/>
      <c r="F88" s="32">
        <f>SUM(F86:F87)</f>
        <v>0</v>
      </c>
    </row>
    <row r="89" spans="1:6" ht="31.5" customHeight="1" x14ac:dyDescent="0.3">
      <c r="A89" s="6" t="s">
        <v>118</v>
      </c>
      <c r="B89" s="29" t="s">
        <v>119</v>
      </c>
      <c r="C89" s="24" t="s">
        <v>13</v>
      </c>
      <c r="D89" s="24">
        <v>1</v>
      </c>
      <c r="E89" s="25"/>
      <c r="F89" s="28"/>
    </row>
    <row r="90" spans="1:6" s="55" customFormat="1" ht="27.75" customHeight="1" x14ac:dyDescent="0.3">
      <c r="A90" s="71"/>
      <c r="B90" s="72" t="s">
        <v>120</v>
      </c>
      <c r="C90" s="73"/>
      <c r="D90" s="73"/>
      <c r="E90" s="72"/>
      <c r="F90" s="87">
        <f>SUM(F89)</f>
        <v>0</v>
      </c>
    </row>
    <row r="91" spans="1:6" ht="24.75" customHeight="1" x14ac:dyDescent="0.3">
      <c r="A91" s="30"/>
      <c r="B91" s="31" t="s">
        <v>121</v>
      </c>
      <c r="C91" s="24"/>
      <c r="D91" s="24"/>
      <c r="E91" s="25"/>
      <c r="F91" s="32"/>
    </row>
    <row r="92" spans="1:6" ht="24.75" customHeight="1" x14ac:dyDescent="0.3">
      <c r="A92" s="6" t="s">
        <v>122</v>
      </c>
      <c r="B92" s="26" t="s">
        <v>123</v>
      </c>
      <c r="C92" s="24" t="s">
        <v>4</v>
      </c>
      <c r="D92" s="114">
        <v>2</v>
      </c>
      <c r="E92" s="25"/>
      <c r="F92" s="28"/>
    </row>
    <row r="93" spans="1:6" ht="24.75" customHeight="1" x14ac:dyDescent="0.3">
      <c r="A93" s="6" t="s">
        <v>124</v>
      </c>
      <c r="B93" s="26" t="s">
        <v>125</v>
      </c>
      <c r="C93" s="24" t="s">
        <v>4</v>
      </c>
      <c r="D93" s="114">
        <v>4</v>
      </c>
      <c r="E93" s="25"/>
      <c r="F93" s="28"/>
    </row>
    <row r="94" spans="1:6" ht="24.75" customHeight="1" x14ac:dyDescent="0.3">
      <c r="A94" s="6" t="s">
        <v>126</v>
      </c>
      <c r="B94" s="26" t="s">
        <v>127</v>
      </c>
      <c r="C94" s="24" t="s">
        <v>4</v>
      </c>
      <c r="D94" s="114">
        <v>2</v>
      </c>
      <c r="E94" s="25"/>
      <c r="F94" s="28"/>
    </row>
    <row r="95" spans="1:6" s="55" customFormat="1" ht="27.75" customHeight="1" x14ac:dyDescent="0.3">
      <c r="A95" s="71"/>
      <c r="B95" s="72" t="s">
        <v>128</v>
      </c>
      <c r="C95" s="73"/>
      <c r="D95" s="73"/>
      <c r="E95" s="72"/>
      <c r="F95" s="87">
        <f>SUM(F92:M94)</f>
        <v>0</v>
      </c>
    </row>
    <row r="96" spans="1:6" ht="24.75" customHeight="1" x14ac:dyDescent="0.3">
      <c r="A96" s="30"/>
      <c r="B96" s="31" t="s">
        <v>129</v>
      </c>
      <c r="C96" s="24"/>
      <c r="D96" s="24"/>
      <c r="E96" s="25"/>
      <c r="F96" s="28"/>
    </row>
    <row r="97" spans="1:6" ht="24.75" customHeight="1" x14ac:dyDescent="0.3">
      <c r="A97" s="6" t="s">
        <v>130</v>
      </c>
      <c r="B97" s="26" t="s">
        <v>131</v>
      </c>
      <c r="C97" s="24" t="s">
        <v>4</v>
      </c>
      <c r="D97" s="114">
        <v>6</v>
      </c>
      <c r="E97" s="25"/>
      <c r="F97" s="28"/>
    </row>
    <row r="98" spans="1:6" s="55" customFormat="1" ht="27.75" customHeight="1" x14ac:dyDescent="0.3">
      <c r="A98" s="71"/>
      <c r="B98" s="72" t="s">
        <v>132</v>
      </c>
      <c r="C98" s="73"/>
      <c r="D98" s="73"/>
      <c r="E98" s="72"/>
      <c r="F98" s="87">
        <f>SUM(F97:F97)</f>
        <v>0</v>
      </c>
    </row>
    <row r="99" spans="1:6" s="49" customFormat="1" ht="30" customHeight="1" x14ac:dyDescent="0.35">
      <c r="A99" s="50"/>
      <c r="B99" s="51" t="s">
        <v>133</v>
      </c>
      <c r="C99" s="56"/>
      <c r="D99" s="56"/>
      <c r="E99" s="52"/>
      <c r="F99" s="53">
        <f>F98+F95+F90+F88</f>
        <v>0</v>
      </c>
    </row>
    <row r="100" spans="1:6" ht="24.75" customHeight="1" x14ac:dyDescent="0.3">
      <c r="A100" s="33"/>
      <c r="B100" s="24"/>
      <c r="C100" s="22"/>
      <c r="D100" s="22"/>
      <c r="E100" s="34"/>
      <c r="F100" s="35"/>
    </row>
    <row r="101" spans="1:6" ht="24.75" customHeight="1" x14ac:dyDescent="0.3">
      <c r="A101" s="33"/>
      <c r="B101" s="36" t="s">
        <v>134</v>
      </c>
      <c r="C101" s="22"/>
      <c r="D101" s="22"/>
      <c r="E101" s="34"/>
      <c r="F101" s="35"/>
    </row>
    <row r="102" spans="1:6" s="49" customFormat="1" ht="30.75" customHeight="1" x14ac:dyDescent="0.35">
      <c r="A102" s="44" t="s">
        <v>2</v>
      </c>
      <c r="B102" s="45" t="s">
        <v>3</v>
      </c>
      <c r="C102" s="45" t="s">
        <v>4</v>
      </c>
      <c r="D102" s="46" t="s">
        <v>5</v>
      </c>
      <c r="E102" s="47" t="s">
        <v>6</v>
      </c>
      <c r="F102" s="48" t="s">
        <v>7</v>
      </c>
    </row>
    <row r="103" spans="1:6" ht="24.75" customHeight="1" x14ac:dyDescent="0.3">
      <c r="A103" s="6" t="s">
        <v>135</v>
      </c>
      <c r="B103" s="7" t="s">
        <v>136</v>
      </c>
      <c r="C103" s="8" t="s">
        <v>16</v>
      </c>
      <c r="D103" s="8">
        <v>23.782</v>
      </c>
      <c r="E103" s="9"/>
      <c r="F103" s="37"/>
    </row>
    <row r="104" spans="1:6" ht="24.75" customHeight="1" x14ac:dyDescent="0.3">
      <c r="A104" s="6" t="s">
        <v>137</v>
      </c>
      <c r="B104" s="7" t="s">
        <v>138</v>
      </c>
      <c r="C104" s="8" t="s">
        <v>16</v>
      </c>
      <c r="D104" s="8">
        <v>43.884</v>
      </c>
      <c r="E104" s="9"/>
      <c r="F104" s="37"/>
    </row>
    <row r="105" spans="1:6" ht="24.75" customHeight="1" x14ac:dyDescent="0.3">
      <c r="A105" s="6" t="s">
        <v>139</v>
      </c>
      <c r="B105" s="7" t="s">
        <v>140</v>
      </c>
      <c r="C105" s="8" t="s">
        <v>16</v>
      </c>
      <c r="D105" s="8">
        <v>4.8</v>
      </c>
      <c r="E105" s="9"/>
      <c r="F105" s="37"/>
    </row>
    <row r="106" spans="1:6" ht="24.75" customHeight="1" x14ac:dyDescent="0.3">
      <c r="A106" s="6" t="s">
        <v>141</v>
      </c>
      <c r="B106" s="7" t="s">
        <v>142</v>
      </c>
      <c r="C106" s="8" t="s">
        <v>143</v>
      </c>
      <c r="D106" s="8">
        <v>13.8</v>
      </c>
      <c r="E106" s="9"/>
      <c r="F106" s="37"/>
    </row>
    <row r="107" spans="1:6" s="49" customFormat="1" ht="30" customHeight="1" x14ac:dyDescent="0.35">
      <c r="A107" s="50"/>
      <c r="B107" s="51" t="s">
        <v>144</v>
      </c>
      <c r="C107" s="56"/>
      <c r="D107" s="56"/>
      <c r="E107" s="52"/>
      <c r="F107" s="53">
        <f>SUM(F103:F106)</f>
        <v>0</v>
      </c>
    </row>
    <row r="108" spans="1:6" ht="24.75" customHeight="1" x14ac:dyDescent="0.3">
      <c r="A108" s="33"/>
      <c r="B108" s="38" t="s">
        <v>145</v>
      </c>
      <c r="C108" s="17"/>
      <c r="D108" s="8"/>
      <c r="E108" s="18"/>
      <c r="F108" s="35"/>
    </row>
    <row r="109" spans="1:6" s="49" customFormat="1" ht="30.75" customHeight="1" x14ac:dyDescent="0.35">
      <c r="A109" s="44" t="s">
        <v>2</v>
      </c>
      <c r="B109" s="45" t="s">
        <v>3</v>
      </c>
      <c r="C109" s="45" t="s">
        <v>4</v>
      </c>
      <c r="D109" s="46" t="s">
        <v>5</v>
      </c>
      <c r="E109" s="47" t="s">
        <v>6</v>
      </c>
      <c r="F109" s="48" t="s">
        <v>7</v>
      </c>
    </row>
    <row r="110" spans="1:6" ht="24.75" customHeight="1" x14ac:dyDescent="0.3">
      <c r="A110" s="6" t="s">
        <v>146</v>
      </c>
      <c r="B110" s="7" t="s">
        <v>147</v>
      </c>
      <c r="C110" s="8" t="s">
        <v>16</v>
      </c>
      <c r="D110" s="8">
        <f>D63</f>
        <v>21</v>
      </c>
      <c r="E110" s="9"/>
      <c r="F110" s="37"/>
    </row>
    <row r="111" spans="1:6" ht="24.75" customHeight="1" x14ac:dyDescent="0.3">
      <c r="A111" s="6" t="s">
        <v>148</v>
      </c>
      <c r="B111" s="7" t="s">
        <v>149</v>
      </c>
      <c r="C111" s="8" t="s">
        <v>16</v>
      </c>
      <c r="D111" s="8">
        <f>D110</f>
        <v>21</v>
      </c>
      <c r="E111" s="9"/>
      <c r="F111" s="37"/>
    </row>
    <row r="112" spans="1:6" ht="24.75" customHeight="1" x14ac:dyDescent="0.3">
      <c r="A112" s="6" t="s">
        <v>150</v>
      </c>
      <c r="B112" s="39" t="s">
        <v>151</v>
      </c>
      <c r="C112" s="11" t="s">
        <v>16</v>
      </c>
      <c r="D112" s="8">
        <v>17.920000000000002</v>
      </c>
      <c r="E112" s="40"/>
      <c r="F112" s="37"/>
    </row>
    <row r="113" spans="1:6" s="49" customFormat="1" ht="30" customHeight="1" x14ac:dyDescent="0.35">
      <c r="A113" s="50"/>
      <c r="B113" s="51" t="s">
        <v>152</v>
      </c>
      <c r="C113" s="56"/>
      <c r="D113" s="56"/>
      <c r="E113" s="52"/>
      <c r="F113" s="53">
        <f>SUM(F110:F112)</f>
        <v>0</v>
      </c>
    </row>
    <row r="114" spans="1:6" s="49" customFormat="1" ht="30" customHeight="1" x14ac:dyDescent="0.35">
      <c r="A114" s="88"/>
      <c r="B114" s="89"/>
      <c r="C114" s="90"/>
      <c r="D114" s="90"/>
      <c r="E114" s="91"/>
      <c r="F114" s="92"/>
    </row>
    <row r="115" spans="1:6" s="49" customFormat="1" ht="30" customHeight="1" x14ac:dyDescent="0.35">
      <c r="A115" s="33"/>
      <c r="B115" s="38" t="s">
        <v>153</v>
      </c>
      <c r="C115" s="17"/>
      <c r="D115" s="8"/>
      <c r="E115" s="18"/>
      <c r="F115" s="35"/>
    </row>
    <row r="116" spans="1:6" s="49" customFormat="1" ht="30" customHeight="1" x14ac:dyDescent="0.35">
      <c r="A116" s="44" t="s">
        <v>2</v>
      </c>
      <c r="B116" s="45" t="s">
        <v>3</v>
      </c>
      <c r="C116" s="45" t="s">
        <v>4</v>
      </c>
      <c r="D116" s="46" t="s">
        <v>5</v>
      </c>
      <c r="E116" s="47" t="s">
        <v>6</v>
      </c>
      <c r="F116" s="48" t="s">
        <v>7</v>
      </c>
    </row>
    <row r="117" spans="1:6" s="49" customFormat="1" ht="39" customHeight="1" x14ac:dyDescent="0.35">
      <c r="A117" s="6" t="s">
        <v>154</v>
      </c>
      <c r="B117" s="7" t="s">
        <v>155</v>
      </c>
      <c r="C117" s="93" t="s">
        <v>16</v>
      </c>
      <c r="D117" s="8">
        <v>30</v>
      </c>
      <c r="E117" s="9"/>
      <c r="F117" s="37"/>
    </row>
    <row r="118" spans="1:6" s="49" customFormat="1" ht="30" customHeight="1" x14ac:dyDescent="0.35">
      <c r="A118" s="50"/>
      <c r="B118" s="51" t="s">
        <v>156</v>
      </c>
      <c r="C118" s="56"/>
      <c r="D118" s="56"/>
      <c r="E118" s="52"/>
      <c r="F118" s="53">
        <f>SUM(F117:F117)</f>
        <v>0</v>
      </c>
    </row>
    <row r="119" spans="1:6" s="49" customFormat="1" ht="30" customHeight="1" thickBot="1" x14ac:dyDescent="0.4">
      <c r="A119" s="99"/>
      <c r="B119" s="84" t="s">
        <v>157</v>
      </c>
      <c r="C119" s="84"/>
      <c r="D119" s="100"/>
      <c r="E119" s="101"/>
      <c r="F119" s="54">
        <f>F118+F113+F107+F99+F83+F77+F65+F60+F54+F47+F26</f>
        <v>0</v>
      </c>
    </row>
    <row r="120" spans="1:6" ht="17.399999999999999" thickTop="1" x14ac:dyDescent="0.3"/>
  </sheetData>
  <mergeCells count="4">
    <mergeCell ref="B13:F13"/>
    <mergeCell ref="B14:F14"/>
    <mergeCell ref="B55:F55"/>
    <mergeCell ref="B27:F27"/>
  </mergeCells>
  <phoneticPr fontId="4" type="noConversion"/>
  <pageMargins left="0.70866141732283472" right="0.70866141732283472" top="0.74803149606299213" bottom="0.74803149606299213" header="0.31496062992125984" footer="0.31496062992125984"/>
  <pageSetup paperSize="9" scale="52" orientation="portrait" r:id="rId1"/>
  <headerFooter>
    <oddFooter>&amp;R&amp;P</oddFooter>
  </headerFooter>
  <rowBreaks count="1" manualBreakCount="1">
    <brk id="47" max="5"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C415-8D51-475A-A286-8443D390D133}">
  <sheetPr>
    <tabColor rgb="FF00B050"/>
  </sheetPr>
  <dimension ref="A7:G35"/>
  <sheetViews>
    <sheetView view="pageBreakPreview" topLeftCell="A21" zoomScaleNormal="100" zoomScaleSheetLayoutView="100" workbookViewId="0">
      <selection activeCell="E19" sqref="E19:E28"/>
    </sheetView>
  </sheetViews>
  <sheetFormatPr baseColWidth="10" defaultColWidth="9.109375" defaultRowHeight="13.8" x14ac:dyDescent="0.25"/>
  <cols>
    <col min="1" max="1" width="6.33203125" style="41" customWidth="1"/>
    <col min="2" max="2" width="41.33203125" style="41" customWidth="1"/>
    <col min="3" max="3" width="38.109375" style="41" customWidth="1"/>
    <col min="4" max="4" width="38.6640625" style="41" customWidth="1"/>
    <col min="5" max="5" width="20" style="305" customWidth="1"/>
    <col min="6" max="6" width="19.6640625" style="41" customWidth="1"/>
    <col min="7" max="16384" width="9.109375" style="41"/>
  </cols>
  <sheetData>
    <row r="7" spans="1:4" ht="15.6" x14ac:dyDescent="0.3">
      <c r="A7" s="43"/>
    </row>
    <row r="10" spans="1:4" x14ac:dyDescent="0.25">
      <c r="A10" s="329"/>
      <c r="B10" s="329"/>
    </row>
    <row r="12" spans="1:4" ht="14.4" x14ac:dyDescent="0.3">
      <c r="A12" s="330"/>
      <c r="B12" s="330"/>
    </row>
    <row r="13" spans="1:4" ht="30.6" customHeight="1" x14ac:dyDescent="0.3">
      <c r="A13" s="42"/>
      <c r="B13" s="331" t="s">
        <v>0</v>
      </c>
      <c r="C13" s="331"/>
      <c r="D13" s="331"/>
    </row>
    <row r="14" spans="1:4" ht="30.6" customHeight="1" x14ac:dyDescent="0.3">
      <c r="A14" s="42"/>
      <c r="B14" s="140"/>
      <c r="C14" s="140"/>
      <c r="D14" s="140"/>
    </row>
    <row r="15" spans="1:4" ht="9.6" hidden="1" customHeight="1" x14ac:dyDescent="0.25">
      <c r="A15" s="332"/>
      <c r="B15" s="332"/>
      <c r="C15" s="332"/>
      <c r="D15" s="332"/>
    </row>
    <row r="16" spans="1:4" ht="18" customHeight="1" x14ac:dyDescent="0.25">
      <c r="A16" s="332"/>
      <c r="B16" s="332"/>
      <c r="C16" s="332"/>
      <c r="D16" s="332"/>
    </row>
    <row r="17" spans="1:5" ht="19.2" customHeight="1" x14ac:dyDescent="0.35">
      <c r="A17" s="42"/>
      <c r="B17" s="333" t="s">
        <v>278</v>
      </c>
      <c r="C17" s="333"/>
      <c r="D17" s="333"/>
    </row>
    <row r="18" spans="1:5" ht="14.4" thickBot="1" x14ac:dyDescent="0.3"/>
    <row r="19" spans="1:5" ht="21.75" customHeight="1" thickTop="1" x14ac:dyDescent="0.35">
      <c r="A19" s="122">
        <v>1</v>
      </c>
      <c r="B19" s="334" t="s">
        <v>274</v>
      </c>
      <c r="C19" s="334"/>
      <c r="D19" s="81">
        <f>+'1-Blocs Toilettes DQE'!F119</f>
        <v>0</v>
      </c>
    </row>
    <row r="20" spans="1:5" ht="17.25" customHeight="1" x14ac:dyDescent="0.35">
      <c r="A20" s="123">
        <v>2</v>
      </c>
      <c r="B20" s="335" t="str">
        <f>'2-Kiosques DQE'!B75</f>
        <v>TOTAL GENERAL DES DEUX KIOSQUES</v>
      </c>
      <c r="C20" s="335"/>
      <c r="D20" s="82">
        <f>'2-Kiosques DQE'!F75</f>
        <v>0</v>
      </c>
    </row>
    <row r="21" spans="1:5" ht="21.75" customHeight="1" x14ac:dyDescent="0.35">
      <c r="A21" s="123">
        <v>3</v>
      </c>
      <c r="B21" s="325" t="str">
        <f>'3-Local technique DQE'!B82</f>
        <v>TOTAL GENERAL LOCAL TECHNIQUE</v>
      </c>
      <c r="C21" s="325"/>
      <c r="D21" s="82">
        <f>'3-Local technique DQE'!F82</f>
        <v>0</v>
      </c>
    </row>
    <row r="22" spans="1:5" ht="21.75" customHeight="1" x14ac:dyDescent="0.35">
      <c r="A22" s="123">
        <v>4</v>
      </c>
      <c r="B22" s="325" t="str">
        <f>'4-Portique d''entrée DQE'!B49</f>
        <v>TOTAL GENERAL PORTIQUE D'ENTREE</v>
      </c>
      <c r="C22" s="325"/>
      <c r="D22" s="82">
        <f>'4-Portique d''entrée DQE'!F49</f>
        <v>0</v>
      </c>
    </row>
    <row r="23" spans="1:5" ht="21.75" customHeight="1" x14ac:dyDescent="0.35">
      <c r="A23" s="123">
        <v>5</v>
      </c>
      <c r="B23" s="325" t="str">
        <f>'5-Parkings DQE'!B20</f>
        <v>TOTAL GENERAL POUR LES TRAVAUX DES PARKINGS EXTERIEUR</v>
      </c>
      <c r="C23" s="325"/>
      <c r="D23" s="82">
        <f>'5-Parkings DQE'!F20</f>
        <v>0</v>
      </c>
    </row>
    <row r="24" spans="1:5" ht="21.75" customHeight="1" x14ac:dyDescent="0.35">
      <c r="A24" s="123">
        <v>6</v>
      </c>
      <c r="B24" s="325" t="str">
        <f>'6-Plateau sportif DQE'!B30</f>
        <v>TOTAL GENERAL POUR LES TRAVAUX DU PLATEAU SPORTIF</v>
      </c>
      <c r="C24" s="325"/>
      <c r="D24" s="82">
        <f>+'6-Plateau sportif DQE'!F30</f>
        <v>0</v>
      </c>
    </row>
    <row r="25" spans="1:5" ht="21.75" customHeight="1" x14ac:dyDescent="0.35">
      <c r="A25" s="123">
        <v>7</v>
      </c>
      <c r="B25" s="325" t="str">
        <f>'7-Apatams DQE'!B36</f>
        <v>TOTAL GENERAL POUR LES TRAVAUX DES DEUX APATAMS</v>
      </c>
      <c r="C25" s="325"/>
      <c r="D25" s="82">
        <f>+'7-Apatams DQE'!F36</f>
        <v>0</v>
      </c>
    </row>
    <row r="26" spans="1:5" ht="21.75" customHeight="1" x14ac:dyDescent="0.35">
      <c r="A26" s="123">
        <v>8</v>
      </c>
      <c r="B26" s="325" t="str">
        <f>'8-Aire de jeux DQE'!B23</f>
        <v>TOTAL GENERAL POUR LES TRAVAUX DES DEUX AIRES DE JEUX</v>
      </c>
      <c r="C26" s="325"/>
      <c r="D26" s="82">
        <f>+'8-Aire de jeux DQE'!F23</f>
        <v>0</v>
      </c>
    </row>
    <row r="27" spans="1:5" ht="21.75" customHeight="1" x14ac:dyDescent="0.35">
      <c r="A27" s="123">
        <v>9</v>
      </c>
      <c r="B27" s="325" t="str">
        <f>+'9-Formations DQE'!B20</f>
        <v>TOTAL GENERAL POUR LES FORMATIONS CHANTIER-ECOLE</v>
      </c>
      <c r="C27" s="325"/>
      <c r="D27" s="82">
        <f>+'9-Formations DQE'!F20</f>
        <v>0</v>
      </c>
    </row>
    <row r="28" spans="1:5" ht="24" customHeight="1" x14ac:dyDescent="0.25">
      <c r="A28" s="62"/>
      <c r="B28" s="326" t="s">
        <v>275</v>
      </c>
      <c r="C28" s="327"/>
      <c r="D28" s="79">
        <f>SUM(D19:D26)</f>
        <v>0</v>
      </c>
    </row>
    <row r="29" spans="1:5" ht="24" customHeight="1" x14ac:dyDescent="0.25">
      <c r="A29" s="124"/>
      <c r="B29" s="326" t="s">
        <v>276</v>
      </c>
      <c r="C29" s="327"/>
      <c r="D29" s="125">
        <f>D28*0.18</f>
        <v>0</v>
      </c>
    </row>
    <row r="30" spans="1:5" ht="24" customHeight="1" thickBot="1" x14ac:dyDescent="0.3">
      <c r="A30" s="64"/>
      <c r="B30" s="163" t="s">
        <v>279</v>
      </c>
      <c r="C30" s="63"/>
      <c r="D30" s="80">
        <f>D28+D29</f>
        <v>0</v>
      </c>
    </row>
    <row r="31" spans="1:5" s="65" customFormat="1" ht="57" customHeight="1" thickTop="1" x14ac:dyDescent="0.3">
      <c r="A31" s="328" t="s">
        <v>277</v>
      </c>
      <c r="B31" s="328"/>
      <c r="C31" s="328"/>
      <c r="D31" s="328"/>
      <c r="E31" s="306"/>
    </row>
    <row r="32" spans="1:5" s="65" customFormat="1" ht="30.6" customHeight="1" x14ac:dyDescent="0.3">
      <c r="A32" s="323"/>
      <c r="B32" s="323"/>
      <c r="C32" s="323"/>
      <c r="D32" s="323"/>
      <c r="E32" s="306"/>
    </row>
    <row r="33" spans="1:7" ht="51.6" customHeight="1" x14ac:dyDescent="0.25">
      <c r="A33" s="323"/>
      <c r="B33" s="323"/>
      <c r="C33" s="323"/>
      <c r="D33" s="323"/>
    </row>
    <row r="34" spans="1:7" ht="34.950000000000003" customHeight="1" x14ac:dyDescent="0.3">
      <c r="D34" s="324"/>
      <c r="E34" s="324"/>
      <c r="F34" s="324"/>
      <c r="G34" s="324"/>
    </row>
    <row r="35" spans="1:7" ht="26.4" customHeight="1" x14ac:dyDescent="0.3">
      <c r="D35" s="324"/>
      <c r="E35" s="324"/>
      <c r="F35" s="324"/>
      <c r="G35" s="324"/>
    </row>
  </sheetData>
  <mergeCells count="20">
    <mergeCell ref="B25:C25"/>
    <mergeCell ref="A10:B10"/>
    <mergeCell ref="A12:B12"/>
    <mergeCell ref="B13:D13"/>
    <mergeCell ref="A15:D16"/>
    <mergeCell ref="B17:D17"/>
    <mergeCell ref="B19:C19"/>
    <mergeCell ref="B20:C20"/>
    <mergeCell ref="B21:C21"/>
    <mergeCell ref="B22:C22"/>
    <mergeCell ref="B23:C23"/>
    <mergeCell ref="B24:C24"/>
    <mergeCell ref="A32:D33"/>
    <mergeCell ref="D34:G34"/>
    <mergeCell ref="D35:G35"/>
    <mergeCell ref="B26:C26"/>
    <mergeCell ref="B28:C28"/>
    <mergeCell ref="B29:C29"/>
    <mergeCell ref="A31:D31"/>
    <mergeCell ref="B27:C27"/>
  </mergeCell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8895-B8F6-44D4-9174-88313655FA0A}">
  <dimension ref="A1:L121"/>
  <sheetViews>
    <sheetView view="pageBreakPreview" topLeftCell="A109" zoomScale="85" zoomScaleNormal="85" zoomScaleSheetLayoutView="85" workbookViewId="0">
      <selection activeCell="D20" sqref="D20"/>
    </sheetView>
  </sheetViews>
  <sheetFormatPr baseColWidth="10" defaultColWidth="9.109375" defaultRowHeight="16.8" x14ac:dyDescent="0.3"/>
  <cols>
    <col min="1" max="1" width="8.88671875" style="1" customWidth="1"/>
    <col min="2" max="2" width="94.88671875" style="1" customWidth="1"/>
    <col min="3" max="3" width="8.88671875" style="4" customWidth="1"/>
    <col min="4" max="4" width="22.33203125" style="4" customWidth="1"/>
    <col min="5" max="5" width="21.3320312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281</v>
      </c>
      <c r="C14" s="314"/>
      <c r="D14" s="314"/>
      <c r="E14" s="314"/>
    </row>
    <row r="15" spans="1:5" x14ac:dyDescent="0.3">
      <c r="B15" s="5" t="s">
        <v>1</v>
      </c>
      <c r="C15" s="60"/>
      <c r="E15" s="4"/>
    </row>
    <row r="16" spans="1:5" ht="17.399999999999999" thickBot="1" x14ac:dyDescent="0.35">
      <c r="E16" s="4"/>
    </row>
    <row r="17" spans="1:5" s="49" customFormat="1" ht="30.75" customHeight="1" thickTop="1" x14ac:dyDescent="0.35">
      <c r="A17" s="66" t="s">
        <v>2</v>
      </c>
      <c r="B17" s="67" t="s">
        <v>3</v>
      </c>
      <c r="C17" s="165" t="s">
        <v>297</v>
      </c>
      <c r="D17" s="191" t="s">
        <v>6</v>
      </c>
      <c r="E17" s="192" t="s">
        <v>296</v>
      </c>
    </row>
    <row r="18" spans="1:5" s="49" customFormat="1" ht="30.75" customHeight="1" x14ac:dyDescent="0.35">
      <c r="A18" s="6" t="s">
        <v>8</v>
      </c>
      <c r="B18" s="135" t="s">
        <v>9</v>
      </c>
      <c r="C18" s="136" t="s">
        <v>10</v>
      </c>
      <c r="D18" s="137"/>
      <c r="E18" s="138"/>
    </row>
    <row r="19" spans="1:5" ht="41.4" customHeight="1" x14ac:dyDescent="0.3">
      <c r="A19" s="6" t="s">
        <v>11</v>
      </c>
      <c r="B19" s="7" t="s">
        <v>12</v>
      </c>
      <c r="C19" s="8" t="s">
        <v>13</v>
      </c>
      <c r="D19" s="8"/>
      <c r="E19" s="9"/>
    </row>
    <row r="20" spans="1:5" ht="33.6" customHeight="1" x14ac:dyDescent="0.3">
      <c r="A20" s="6" t="s">
        <v>14</v>
      </c>
      <c r="B20" s="7" t="s">
        <v>15</v>
      </c>
      <c r="C20" s="8" t="s">
        <v>16</v>
      </c>
      <c r="D20" s="8"/>
      <c r="E20" s="9"/>
    </row>
    <row r="21" spans="1:5" ht="31.95" customHeight="1" x14ac:dyDescent="0.3">
      <c r="A21" s="6" t="s">
        <v>17</v>
      </c>
      <c r="B21" s="7" t="s">
        <v>18</v>
      </c>
      <c r="C21" s="8" t="s">
        <v>13</v>
      </c>
      <c r="D21" s="8"/>
      <c r="E21" s="9"/>
    </row>
    <row r="22" spans="1:5" ht="41.25" customHeight="1" x14ac:dyDescent="0.3">
      <c r="A22" s="6" t="s">
        <v>19</v>
      </c>
      <c r="B22" s="7" t="s">
        <v>20</v>
      </c>
      <c r="C22" s="8" t="s">
        <v>21</v>
      </c>
      <c r="D22" s="8"/>
      <c r="E22" s="85"/>
    </row>
    <row r="23" spans="1:5" ht="41.25" customHeight="1" x14ac:dyDescent="0.3">
      <c r="A23" s="6" t="s">
        <v>22</v>
      </c>
      <c r="B23" s="7" t="s">
        <v>23</v>
      </c>
      <c r="C23" s="8" t="s">
        <v>21</v>
      </c>
      <c r="D23" s="8"/>
      <c r="E23" s="85"/>
    </row>
    <row r="24" spans="1:5" ht="41.25" customHeight="1" x14ac:dyDescent="0.3">
      <c r="A24" s="6" t="s">
        <v>24</v>
      </c>
      <c r="B24" s="7" t="s">
        <v>25</v>
      </c>
      <c r="C24" s="8" t="s">
        <v>21</v>
      </c>
      <c r="D24" s="8"/>
      <c r="E24" s="85"/>
    </row>
    <row r="25" spans="1:5" ht="31.95" customHeight="1" x14ac:dyDescent="0.3">
      <c r="A25" s="6" t="s">
        <v>26</v>
      </c>
      <c r="B25" s="7" t="s">
        <v>27</v>
      </c>
      <c r="C25" s="8" t="s">
        <v>21</v>
      </c>
      <c r="D25" s="8"/>
      <c r="E25" s="85"/>
    </row>
    <row r="26" spans="1:5" s="49" customFormat="1" ht="30" customHeight="1" x14ac:dyDescent="0.35">
      <c r="A26" s="294"/>
      <c r="B26" s="336"/>
      <c r="C26" s="336"/>
      <c r="D26" s="336"/>
      <c r="E26" s="337"/>
    </row>
    <row r="27" spans="1:5" s="49" customFormat="1" ht="30" customHeight="1" x14ac:dyDescent="0.35">
      <c r="A27" s="304"/>
      <c r="B27" s="338"/>
      <c r="C27" s="338"/>
      <c r="D27" s="338"/>
      <c r="E27" s="339"/>
    </row>
    <row r="28" spans="1:5" ht="26.25" customHeight="1" x14ac:dyDescent="0.3">
      <c r="A28" s="12"/>
      <c r="B28" s="13" t="s">
        <v>29</v>
      </c>
      <c r="C28" s="61"/>
      <c r="D28" s="57"/>
      <c r="E28" s="14"/>
    </row>
    <row r="29" spans="1:5" s="49" customFormat="1" ht="30.75" customHeight="1" x14ac:dyDescent="0.35">
      <c r="A29" s="44" t="s">
        <v>2</v>
      </c>
      <c r="B29" s="45" t="s">
        <v>3</v>
      </c>
      <c r="C29" s="45" t="s">
        <v>4</v>
      </c>
      <c r="D29" s="46" t="s">
        <v>5</v>
      </c>
      <c r="E29" s="47" t="s">
        <v>6</v>
      </c>
    </row>
    <row r="30" spans="1:5" ht="27" customHeight="1" x14ac:dyDescent="0.3">
      <c r="A30" s="6" t="s">
        <v>30</v>
      </c>
      <c r="B30" s="16" t="s">
        <v>31</v>
      </c>
      <c r="C30" s="17"/>
      <c r="D30" s="17"/>
      <c r="E30" s="18"/>
    </row>
    <row r="31" spans="1:5" ht="34.200000000000003" customHeight="1" x14ac:dyDescent="0.3">
      <c r="A31" s="6" t="s">
        <v>32</v>
      </c>
      <c r="B31" s="7" t="s">
        <v>33</v>
      </c>
      <c r="C31" s="8" t="s">
        <v>21</v>
      </c>
      <c r="D31" s="8"/>
      <c r="E31" s="9"/>
    </row>
    <row r="32" spans="1:5" ht="30.6" customHeight="1" x14ac:dyDescent="0.3">
      <c r="A32" s="6" t="s">
        <v>34</v>
      </c>
      <c r="B32" s="7" t="s">
        <v>35</v>
      </c>
      <c r="C32" s="8" t="s">
        <v>21</v>
      </c>
      <c r="D32" s="8"/>
      <c r="E32" s="9"/>
    </row>
    <row r="33" spans="1:5" ht="34.200000000000003" customHeight="1" x14ac:dyDescent="0.3">
      <c r="A33" s="6" t="s">
        <v>36</v>
      </c>
      <c r="B33" s="7" t="s">
        <v>37</v>
      </c>
      <c r="C33" s="8" t="s">
        <v>21</v>
      </c>
      <c r="D33" s="8"/>
      <c r="E33" s="9"/>
    </row>
    <row r="34" spans="1:5" ht="34.200000000000003" customHeight="1" x14ac:dyDescent="0.3">
      <c r="A34" s="6" t="s">
        <v>38</v>
      </c>
      <c r="B34" s="7" t="s">
        <v>39</v>
      </c>
      <c r="C34" s="8" t="s">
        <v>21</v>
      </c>
      <c r="D34" s="8"/>
      <c r="E34" s="9"/>
    </row>
    <row r="35" spans="1:5" ht="34.200000000000003" customHeight="1" x14ac:dyDescent="0.3">
      <c r="A35" s="6" t="s">
        <v>40</v>
      </c>
      <c r="B35" s="7" t="s">
        <v>41</v>
      </c>
      <c r="C35" s="8" t="s">
        <v>21</v>
      </c>
      <c r="D35" s="8"/>
      <c r="E35" s="9"/>
    </row>
    <row r="36" spans="1:5" ht="34.200000000000003" customHeight="1" x14ac:dyDescent="0.3">
      <c r="A36" s="6" t="s">
        <v>42</v>
      </c>
      <c r="B36" s="7" t="s">
        <v>43</v>
      </c>
      <c r="C36" s="8" t="s">
        <v>21</v>
      </c>
      <c r="D36" s="8"/>
      <c r="E36" s="9"/>
    </row>
    <row r="37" spans="1:5" ht="40.5" customHeight="1" x14ac:dyDescent="0.3">
      <c r="A37" s="6" t="s">
        <v>44</v>
      </c>
      <c r="B37" s="7" t="s">
        <v>45</v>
      </c>
      <c r="C37" s="8" t="s">
        <v>21</v>
      </c>
      <c r="D37" s="8"/>
      <c r="E37" s="9"/>
    </row>
    <row r="38" spans="1:5" ht="29.25" customHeight="1" x14ac:dyDescent="0.3">
      <c r="A38" s="6" t="s">
        <v>46</v>
      </c>
      <c r="B38" s="7" t="s">
        <v>47</v>
      </c>
      <c r="C38" s="8" t="s">
        <v>21</v>
      </c>
      <c r="D38" s="8"/>
      <c r="E38" s="9"/>
    </row>
    <row r="39" spans="1:5" ht="33.75" customHeight="1" x14ac:dyDescent="0.3">
      <c r="A39" s="6" t="s">
        <v>48</v>
      </c>
      <c r="B39" s="7" t="s">
        <v>49</v>
      </c>
      <c r="C39" s="8" t="s">
        <v>21</v>
      </c>
      <c r="D39" s="8"/>
      <c r="E39" s="9"/>
    </row>
    <row r="40" spans="1:5" ht="33.75" customHeight="1" x14ac:dyDescent="0.3">
      <c r="A40" s="6" t="s">
        <v>50</v>
      </c>
      <c r="B40" s="7" t="s">
        <v>51</v>
      </c>
      <c r="C40" s="8" t="s">
        <v>21</v>
      </c>
      <c r="D40" s="8"/>
      <c r="E40" s="9"/>
    </row>
    <row r="41" spans="1:5" ht="33.75" customHeight="1" x14ac:dyDescent="0.3">
      <c r="A41" s="6" t="s">
        <v>52</v>
      </c>
      <c r="B41" s="7" t="s">
        <v>53</v>
      </c>
      <c r="C41" s="8" t="s">
        <v>21</v>
      </c>
      <c r="D41" s="8"/>
      <c r="E41" s="9"/>
    </row>
    <row r="42" spans="1:5" ht="33.75" customHeight="1" x14ac:dyDescent="0.3">
      <c r="A42" s="6" t="s">
        <v>54</v>
      </c>
      <c r="B42" s="7" t="s">
        <v>55</v>
      </c>
      <c r="C42" s="8" t="s">
        <v>21</v>
      </c>
      <c r="D42" s="8"/>
      <c r="E42" s="9"/>
    </row>
    <row r="43" spans="1:5" ht="33.75" customHeight="1" x14ac:dyDescent="0.3">
      <c r="A43" s="6" t="s">
        <v>56</v>
      </c>
      <c r="B43" s="7" t="s">
        <v>57</v>
      </c>
      <c r="C43" s="8" t="s">
        <v>21</v>
      </c>
      <c r="D43" s="8"/>
      <c r="E43" s="9"/>
    </row>
    <row r="44" spans="1:5" ht="33.75" customHeight="1" x14ac:dyDescent="0.3">
      <c r="A44" s="6" t="s">
        <v>58</v>
      </c>
      <c r="B44" s="7" t="s">
        <v>59</v>
      </c>
      <c r="C44" s="8" t="s">
        <v>16</v>
      </c>
      <c r="D44" s="8"/>
      <c r="E44" s="9"/>
    </row>
    <row r="45" spans="1:5" ht="33.75" customHeight="1" x14ac:dyDescent="0.3">
      <c r="A45" s="6" t="s">
        <v>60</v>
      </c>
      <c r="B45" s="7" t="s">
        <v>61</v>
      </c>
      <c r="C45" s="8" t="s">
        <v>21</v>
      </c>
      <c r="D45" s="8"/>
      <c r="E45" s="9"/>
    </row>
    <row r="46" spans="1:5" ht="33.75" customHeight="1" x14ac:dyDescent="0.3">
      <c r="A46" s="6" t="s">
        <v>62</v>
      </c>
      <c r="B46" s="7" t="s">
        <v>63</v>
      </c>
      <c r="C46" s="8" t="s">
        <v>16</v>
      </c>
      <c r="D46" s="8"/>
      <c r="E46" s="9"/>
    </row>
    <row r="47" spans="1:5" s="49" customFormat="1" ht="30" customHeight="1" x14ac:dyDescent="0.35">
      <c r="A47" s="95"/>
      <c r="B47" s="317"/>
      <c r="C47" s="317"/>
      <c r="D47" s="317"/>
      <c r="E47" s="317"/>
    </row>
    <row r="48" spans="1:5" x14ac:dyDescent="0.3">
      <c r="A48" s="12"/>
      <c r="B48" s="13" t="s">
        <v>65</v>
      </c>
      <c r="C48" s="61"/>
      <c r="D48" s="57"/>
      <c r="E48" s="14"/>
    </row>
    <row r="49" spans="1:5" s="49" customFormat="1" ht="30.75" customHeight="1" x14ac:dyDescent="0.35">
      <c r="A49" s="44" t="s">
        <v>2</v>
      </c>
      <c r="B49" s="45" t="s">
        <v>3</v>
      </c>
      <c r="C49" s="45" t="s">
        <v>4</v>
      </c>
      <c r="D49" s="46" t="s">
        <v>5</v>
      </c>
      <c r="E49" s="47" t="s">
        <v>6</v>
      </c>
    </row>
    <row r="50" spans="1:5" ht="37.200000000000003" customHeight="1" x14ac:dyDescent="0.3">
      <c r="A50" s="6" t="s">
        <v>66</v>
      </c>
      <c r="B50" s="7" t="s">
        <v>67</v>
      </c>
      <c r="C50" s="8" t="s">
        <v>16</v>
      </c>
      <c r="D50" s="8">
        <v>9.0009099999999993</v>
      </c>
      <c r="E50" s="9"/>
    </row>
    <row r="51" spans="1:5" ht="23.4" customHeight="1" x14ac:dyDescent="0.3">
      <c r="A51" s="6" t="s">
        <v>68</v>
      </c>
      <c r="B51" s="86" t="s">
        <v>69</v>
      </c>
      <c r="C51" s="8" t="s">
        <v>16</v>
      </c>
      <c r="D51" s="8">
        <v>126.9697</v>
      </c>
      <c r="E51" s="9"/>
    </row>
    <row r="52" spans="1:5" ht="23.4" customHeight="1" x14ac:dyDescent="0.3">
      <c r="A52" s="6" t="s">
        <v>70</v>
      </c>
      <c r="B52" s="86" t="s">
        <v>71</v>
      </c>
      <c r="C52" s="8" t="s">
        <v>16</v>
      </c>
      <c r="D52" s="8">
        <v>10</v>
      </c>
      <c r="E52" s="9"/>
    </row>
    <row r="53" spans="1:5" ht="30.75" customHeight="1" x14ac:dyDescent="0.3">
      <c r="A53" s="6" t="s">
        <v>72</v>
      </c>
      <c r="B53" s="7" t="s">
        <v>73</v>
      </c>
      <c r="C53" s="8" t="s">
        <v>10</v>
      </c>
      <c r="D53" s="8">
        <v>1</v>
      </c>
      <c r="E53" s="9"/>
    </row>
    <row r="54" spans="1:5" s="49" customFormat="1" ht="30" customHeight="1" x14ac:dyDescent="0.35">
      <c r="A54" s="95"/>
      <c r="B54" s="317"/>
      <c r="C54" s="317"/>
      <c r="D54" s="317"/>
      <c r="E54" s="317"/>
    </row>
    <row r="55" spans="1:5" ht="42.75" customHeight="1" x14ac:dyDescent="0.3">
      <c r="A55" s="12"/>
      <c r="B55" s="315" t="s">
        <v>75</v>
      </c>
      <c r="C55" s="315"/>
      <c r="D55" s="315"/>
      <c r="E55" s="315"/>
    </row>
    <row r="56" spans="1:5" s="49" customFormat="1" ht="30.75" customHeight="1" x14ac:dyDescent="0.35">
      <c r="A56" s="44" t="s">
        <v>2</v>
      </c>
      <c r="B56" s="45" t="s">
        <v>3</v>
      </c>
      <c r="C56" s="45" t="s">
        <v>4</v>
      </c>
      <c r="D56" s="46" t="s">
        <v>5</v>
      </c>
      <c r="E56" s="47" t="s">
        <v>6</v>
      </c>
    </row>
    <row r="57" spans="1:5" ht="49.2" customHeight="1" x14ac:dyDescent="0.3">
      <c r="A57" s="19"/>
      <c r="B57" s="7" t="s">
        <v>76</v>
      </c>
      <c r="C57" s="8"/>
      <c r="D57" s="8"/>
      <c r="E57" s="9"/>
    </row>
    <row r="58" spans="1:5" ht="31.95" customHeight="1" x14ac:dyDescent="0.3">
      <c r="A58" s="6" t="s">
        <v>77</v>
      </c>
      <c r="B58" s="7" t="s">
        <v>78</v>
      </c>
      <c r="C58" s="8" t="s">
        <v>4</v>
      </c>
      <c r="D58" s="8">
        <v>4</v>
      </c>
      <c r="E58" s="9"/>
    </row>
    <row r="59" spans="1:5" ht="31.95" customHeight="1" x14ac:dyDescent="0.3">
      <c r="A59" s="6" t="s">
        <v>79</v>
      </c>
      <c r="B59" s="7" t="s">
        <v>80</v>
      </c>
      <c r="C59" s="8" t="s">
        <v>4</v>
      </c>
      <c r="D59" s="8">
        <v>4</v>
      </c>
      <c r="E59" s="9"/>
    </row>
    <row r="60" spans="1:5" s="49" customFormat="1" ht="30" customHeight="1" x14ac:dyDescent="0.35">
      <c r="A60" s="95"/>
      <c r="B60" s="317"/>
      <c r="C60" s="317"/>
      <c r="D60" s="317"/>
      <c r="E60" s="317"/>
    </row>
    <row r="61" spans="1:5" x14ac:dyDescent="0.3">
      <c r="A61" s="12"/>
      <c r="B61" s="13" t="s">
        <v>82</v>
      </c>
      <c r="C61" s="61"/>
      <c r="D61" s="57"/>
      <c r="E61" s="14"/>
    </row>
    <row r="62" spans="1:5" s="49" customFormat="1" ht="30.75" customHeight="1" x14ac:dyDescent="0.35">
      <c r="A62" s="44" t="s">
        <v>2</v>
      </c>
      <c r="B62" s="45" t="s">
        <v>3</v>
      </c>
      <c r="C62" s="45" t="s">
        <v>4</v>
      </c>
      <c r="D62" s="46" t="s">
        <v>5</v>
      </c>
      <c r="E62" s="47" t="s">
        <v>6</v>
      </c>
    </row>
    <row r="63" spans="1:5" ht="35.25" customHeight="1" x14ac:dyDescent="0.3">
      <c r="A63" s="6" t="s">
        <v>83</v>
      </c>
      <c r="B63" s="7" t="s">
        <v>84</v>
      </c>
      <c r="C63" s="8" t="s">
        <v>16</v>
      </c>
      <c r="D63" s="8">
        <v>21</v>
      </c>
      <c r="E63" s="9"/>
    </row>
    <row r="64" spans="1:5" ht="29.25" customHeight="1" x14ac:dyDescent="0.3">
      <c r="A64" s="6" t="s">
        <v>85</v>
      </c>
      <c r="B64" s="7" t="s">
        <v>86</v>
      </c>
      <c r="C64" s="8" t="s">
        <v>16</v>
      </c>
      <c r="D64" s="8">
        <f>D63</f>
        <v>21</v>
      </c>
      <c r="E64" s="9"/>
    </row>
    <row r="65" spans="1:5" s="49" customFormat="1" ht="30" customHeight="1" x14ac:dyDescent="0.35">
      <c r="A65" s="95"/>
      <c r="B65" s="317"/>
      <c r="C65" s="317"/>
      <c r="D65" s="317"/>
      <c r="E65" s="317"/>
    </row>
    <row r="66" spans="1:5" x14ac:dyDescent="0.3">
      <c r="A66" s="12"/>
      <c r="B66" s="13" t="s">
        <v>88</v>
      </c>
      <c r="C66" s="61"/>
      <c r="D66" s="57"/>
      <c r="E66" s="14"/>
    </row>
    <row r="67" spans="1:5" s="49" customFormat="1" ht="30.75" customHeight="1" x14ac:dyDescent="0.35">
      <c r="A67" s="44" t="s">
        <v>2</v>
      </c>
      <c r="B67" s="45" t="s">
        <v>3</v>
      </c>
      <c r="C67" s="45" t="s">
        <v>4</v>
      </c>
      <c r="D67" s="46" t="s">
        <v>5</v>
      </c>
      <c r="E67" s="47" t="s">
        <v>6</v>
      </c>
    </row>
    <row r="68" spans="1:5" ht="23.25" customHeight="1" x14ac:dyDescent="0.3">
      <c r="A68" s="20"/>
      <c r="B68" s="21" t="s">
        <v>89</v>
      </c>
      <c r="C68" s="22"/>
      <c r="D68" s="22"/>
      <c r="E68" s="22"/>
    </row>
    <row r="69" spans="1:5" ht="43.5" customHeight="1" x14ac:dyDescent="0.3">
      <c r="A69" s="6" t="s">
        <v>90</v>
      </c>
      <c r="B69" s="29" t="s">
        <v>91</v>
      </c>
      <c r="C69" s="24" t="s">
        <v>10</v>
      </c>
      <c r="D69" s="24">
        <v>1</v>
      </c>
      <c r="E69" s="25"/>
    </row>
    <row r="70" spans="1:5" s="49" customFormat="1" ht="21" customHeight="1" x14ac:dyDescent="0.35">
      <c r="A70" s="95"/>
      <c r="B70" s="317"/>
      <c r="C70" s="317"/>
      <c r="D70" s="317"/>
      <c r="E70" s="317"/>
    </row>
    <row r="71" spans="1:5" ht="38.25" customHeight="1" x14ac:dyDescent="0.3">
      <c r="A71" s="20"/>
      <c r="B71" s="27" t="s">
        <v>93</v>
      </c>
      <c r="C71" s="22"/>
      <c r="D71" s="22"/>
      <c r="E71" s="22"/>
    </row>
    <row r="72" spans="1:5" ht="28.5" customHeight="1" x14ac:dyDescent="0.3">
      <c r="A72" s="6" t="s">
        <v>94</v>
      </c>
      <c r="B72" s="26" t="s">
        <v>95</v>
      </c>
      <c r="C72" s="24" t="s">
        <v>4</v>
      </c>
      <c r="D72" s="24">
        <v>4</v>
      </c>
      <c r="E72" s="25"/>
    </row>
    <row r="73" spans="1:5" ht="23.25" customHeight="1" x14ac:dyDescent="0.3">
      <c r="A73" s="6" t="s">
        <v>96</v>
      </c>
      <c r="B73" s="26" t="s">
        <v>97</v>
      </c>
      <c r="C73" s="24" t="s">
        <v>4</v>
      </c>
      <c r="D73" s="24">
        <v>4</v>
      </c>
      <c r="E73" s="25"/>
    </row>
    <row r="74" spans="1:5" ht="23.25" customHeight="1" x14ac:dyDescent="0.3">
      <c r="A74" s="6" t="s">
        <v>98</v>
      </c>
      <c r="B74" s="26" t="s">
        <v>99</v>
      </c>
      <c r="C74" s="24" t="s">
        <v>4</v>
      </c>
      <c r="D74" s="24">
        <v>4</v>
      </c>
      <c r="E74" s="25"/>
    </row>
    <row r="75" spans="1:5" ht="23.25" customHeight="1" x14ac:dyDescent="0.3">
      <c r="A75" s="6" t="s">
        <v>100</v>
      </c>
      <c r="B75" s="26" t="s">
        <v>101</v>
      </c>
      <c r="C75" s="24" t="s">
        <v>4</v>
      </c>
      <c r="D75" s="24">
        <v>4</v>
      </c>
      <c r="E75" s="25"/>
    </row>
    <row r="76" spans="1:5" s="49" customFormat="1" ht="21" customHeight="1" x14ac:dyDescent="0.35">
      <c r="A76" s="294"/>
      <c r="B76" s="336"/>
      <c r="C76" s="336"/>
      <c r="D76" s="336"/>
      <c r="E76" s="337"/>
    </row>
    <row r="77" spans="1:5" s="49" customFormat="1" ht="21" customHeight="1" x14ac:dyDescent="0.35">
      <c r="A77" s="304"/>
      <c r="B77" s="338"/>
      <c r="C77" s="338"/>
      <c r="D77" s="338"/>
      <c r="E77" s="339"/>
    </row>
    <row r="78" spans="1:5" x14ac:dyDescent="0.3">
      <c r="A78" s="12"/>
      <c r="B78" s="13" t="s">
        <v>104</v>
      </c>
      <c r="C78" s="61"/>
      <c r="D78" s="57"/>
      <c r="E78" s="14"/>
    </row>
    <row r="79" spans="1:5" s="49" customFormat="1" ht="30.75" customHeight="1" x14ac:dyDescent="0.35">
      <c r="A79" s="44" t="s">
        <v>2</v>
      </c>
      <c r="B79" s="45" t="s">
        <v>3</v>
      </c>
      <c r="C79" s="45" t="s">
        <v>4</v>
      </c>
      <c r="D79" s="46" t="s">
        <v>5</v>
      </c>
      <c r="E79" s="47" t="s">
        <v>6</v>
      </c>
    </row>
    <row r="80" spans="1:5" ht="36" customHeight="1" x14ac:dyDescent="0.3">
      <c r="A80" s="6" t="s">
        <v>105</v>
      </c>
      <c r="B80" s="7" t="s">
        <v>106</v>
      </c>
      <c r="C80" s="8" t="s">
        <v>4</v>
      </c>
      <c r="D80" s="8">
        <v>1</v>
      </c>
      <c r="E80" s="9"/>
    </row>
    <row r="81" spans="1:5" ht="31.95" customHeight="1" x14ac:dyDescent="0.3">
      <c r="A81" s="6" t="s">
        <v>107</v>
      </c>
      <c r="B81" s="7" t="s">
        <v>108</v>
      </c>
      <c r="C81" s="8" t="s">
        <v>4</v>
      </c>
      <c r="D81" s="8">
        <v>1</v>
      </c>
      <c r="E81" s="9"/>
    </row>
    <row r="82" spans="1:5" ht="28.2" customHeight="1" x14ac:dyDescent="0.3">
      <c r="A82" s="6" t="s">
        <v>109</v>
      </c>
      <c r="B82" s="7" t="s">
        <v>110</v>
      </c>
      <c r="C82" s="8" t="s">
        <v>4</v>
      </c>
      <c r="D82" s="8">
        <v>5</v>
      </c>
      <c r="E82" s="9"/>
    </row>
    <row r="83" spans="1:5" s="49" customFormat="1" ht="21" customHeight="1" x14ac:dyDescent="0.35">
      <c r="A83" s="95"/>
      <c r="B83" s="317"/>
      <c r="C83" s="317"/>
      <c r="D83" s="317"/>
      <c r="E83" s="317"/>
    </row>
    <row r="84" spans="1:5" ht="27" customHeight="1" x14ac:dyDescent="0.3">
      <c r="A84" s="12"/>
      <c r="B84" s="13" t="s">
        <v>112</v>
      </c>
      <c r="C84" s="61"/>
      <c r="D84" s="57"/>
      <c r="E84" s="14"/>
    </row>
    <row r="85" spans="1:5" s="49" customFormat="1" ht="30.75" customHeight="1" x14ac:dyDescent="0.35">
      <c r="A85" s="44" t="s">
        <v>2</v>
      </c>
      <c r="B85" s="45" t="s">
        <v>3</v>
      </c>
      <c r="C85" s="45" t="s">
        <v>4</v>
      </c>
      <c r="D85" s="46" t="s">
        <v>5</v>
      </c>
      <c r="E85" s="47" t="s">
        <v>6</v>
      </c>
    </row>
    <row r="86" spans="1:5" ht="31.95" customHeight="1" x14ac:dyDescent="0.3">
      <c r="A86" s="6" t="s">
        <v>113</v>
      </c>
      <c r="B86" s="26" t="s">
        <v>114</v>
      </c>
      <c r="C86" s="24" t="s">
        <v>13</v>
      </c>
      <c r="D86" s="24">
        <v>1</v>
      </c>
      <c r="E86" s="25"/>
    </row>
    <row r="87" spans="1:5" ht="38.4" customHeight="1" x14ac:dyDescent="0.3">
      <c r="A87" s="6" t="s">
        <v>115</v>
      </c>
      <c r="B87" s="29" t="s">
        <v>116</v>
      </c>
      <c r="C87" s="24" t="s">
        <v>13</v>
      </c>
      <c r="D87" s="24">
        <v>1</v>
      </c>
      <c r="E87" s="25"/>
    </row>
    <row r="88" spans="1:5" ht="31.5" customHeight="1" x14ac:dyDescent="0.3">
      <c r="A88" s="6"/>
      <c r="B88" s="31" t="s">
        <v>117</v>
      </c>
      <c r="C88" s="24"/>
      <c r="D88" s="24"/>
      <c r="E88" s="25"/>
    </row>
    <row r="89" spans="1:5" ht="31.5" customHeight="1" x14ac:dyDescent="0.3">
      <c r="A89" s="6" t="s">
        <v>118</v>
      </c>
      <c r="B89" s="29" t="s">
        <v>119</v>
      </c>
      <c r="C89" s="24" t="s">
        <v>13</v>
      </c>
      <c r="D89" s="24">
        <v>1</v>
      </c>
      <c r="E89" s="25"/>
    </row>
    <row r="90" spans="1:5" s="49" customFormat="1" ht="21" customHeight="1" x14ac:dyDescent="0.35">
      <c r="A90" s="271"/>
      <c r="B90" s="340"/>
      <c r="C90" s="340"/>
      <c r="D90" s="340"/>
      <c r="E90" s="341"/>
    </row>
    <row r="91" spans="1:5" ht="24.75" customHeight="1" x14ac:dyDescent="0.3">
      <c r="A91" s="30"/>
      <c r="B91" s="31" t="s">
        <v>121</v>
      </c>
      <c r="C91" s="24"/>
      <c r="D91" s="24"/>
      <c r="E91" s="25"/>
    </row>
    <row r="92" spans="1:5" ht="24.75" customHeight="1" x14ac:dyDescent="0.3">
      <c r="A92" s="6" t="s">
        <v>122</v>
      </c>
      <c r="B92" s="26" t="s">
        <v>123</v>
      </c>
      <c r="C92" s="24" t="s">
        <v>4</v>
      </c>
      <c r="D92" s="114">
        <v>2</v>
      </c>
      <c r="E92" s="25"/>
    </row>
    <row r="93" spans="1:5" ht="24.75" customHeight="1" x14ac:dyDescent="0.3">
      <c r="A93" s="6" t="s">
        <v>124</v>
      </c>
      <c r="B93" s="26" t="s">
        <v>125</v>
      </c>
      <c r="C93" s="24" t="s">
        <v>4</v>
      </c>
      <c r="D93" s="114">
        <v>4</v>
      </c>
      <c r="E93" s="25"/>
    </row>
    <row r="94" spans="1:5" ht="24.75" customHeight="1" x14ac:dyDescent="0.3">
      <c r="A94" s="6" t="s">
        <v>126</v>
      </c>
      <c r="B94" s="26" t="s">
        <v>127</v>
      </c>
      <c r="C94" s="24" t="s">
        <v>4</v>
      </c>
      <c r="D94" s="114">
        <v>2</v>
      </c>
      <c r="E94" s="25"/>
    </row>
    <row r="95" spans="1:5" s="49" customFormat="1" ht="21" customHeight="1" x14ac:dyDescent="0.35">
      <c r="A95" s="95"/>
      <c r="B95" s="317"/>
      <c r="C95" s="317"/>
      <c r="D95" s="317"/>
      <c r="E95" s="317"/>
    </row>
    <row r="96" spans="1:5" ht="24.75" customHeight="1" x14ac:dyDescent="0.3">
      <c r="A96" s="30"/>
      <c r="B96" s="31" t="s">
        <v>129</v>
      </c>
      <c r="C96" s="24"/>
      <c r="D96" s="24"/>
      <c r="E96" s="25"/>
    </row>
    <row r="97" spans="1:5" ht="24.75" customHeight="1" x14ac:dyDescent="0.3">
      <c r="A97" s="6" t="s">
        <v>130</v>
      </c>
      <c r="B97" s="26" t="s">
        <v>131</v>
      </c>
      <c r="C97" s="24" t="s">
        <v>4</v>
      </c>
      <c r="D97" s="114">
        <v>6</v>
      </c>
      <c r="E97" s="25"/>
    </row>
    <row r="98" spans="1:5" s="49" customFormat="1" ht="21" customHeight="1" x14ac:dyDescent="0.35">
      <c r="A98" s="294"/>
      <c r="B98" s="336"/>
      <c r="C98" s="336"/>
      <c r="D98" s="336"/>
      <c r="E98" s="337"/>
    </row>
    <row r="99" spans="1:5" s="49" customFormat="1" ht="21" customHeight="1" x14ac:dyDescent="0.35">
      <c r="A99" s="299"/>
      <c r="B99" s="319"/>
      <c r="C99" s="319"/>
      <c r="D99" s="319"/>
      <c r="E99" s="342"/>
    </row>
    <row r="100" spans="1:5" ht="24.75" customHeight="1" x14ac:dyDescent="0.3">
      <c r="A100" s="300"/>
      <c r="B100" s="301"/>
      <c r="C100" s="302"/>
      <c r="D100" s="302"/>
      <c r="E100" s="303"/>
    </row>
    <row r="101" spans="1:5" ht="24.75" customHeight="1" x14ac:dyDescent="0.3">
      <c r="A101" s="33"/>
      <c r="B101" s="36" t="s">
        <v>134</v>
      </c>
      <c r="C101" s="22"/>
      <c r="D101" s="22"/>
      <c r="E101" s="34"/>
    </row>
    <row r="102" spans="1:5" s="49" customFormat="1" ht="30.75" customHeight="1" x14ac:dyDescent="0.35">
      <c r="A102" s="44" t="s">
        <v>2</v>
      </c>
      <c r="B102" s="45" t="s">
        <v>3</v>
      </c>
      <c r="C102" s="45" t="s">
        <v>4</v>
      </c>
      <c r="D102" s="46" t="s">
        <v>5</v>
      </c>
      <c r="E102" s="47" t="s">
        <v>6</v>
      </c>
    </row>
    <row r="103" spans="1:5" ht="24.75" customHeight="1" x14ac:dyDescent="0.3">
      <c r="A103" s="6" t="s">
        <v>135</v>
      </c>
      <c r="B103" s="7" t="s">
        <v>136</v>
      </c>
      <c r="C103" s="8" t="s">
        <v>16</v>
      </c>
      <c r="D103" s="8">
        <v>23.782</v>
      </c>
      <c r="E103" s="9"/>
    </row>
    <row r="104" spans="1:5" ht="24.75" customHeight="1" x14ac:dyDescent="0.3">
      <c r="A104" s="6" t="s">
        <v>137</v>
      </c>
      <c r="B104" s="7" t="s">
        <v>138</v>
      </c>
      <c r="C104" s="8" t="s">
        <v>16</v>
      </c>
      <c r="D104" s="8">
        <v>43.884</v>
      </c>
      <c r="E104" s="9"/>
    </row>
    <row r="105" spans="1:5" ht="24.75" customHeight="1" x14ac:dyDescent="0.3">
      <c r="A105" s="6" t="s">
        <v>139</v>
      </c>
      <c r="B105" s="7" t="s">
        <v>140</v>
      </c>
      <c r="C105" s="8" t="s">
        <v>16</v>
      </c>
      <c r="D105" s="8">
        <v>4.8</v>
      </c>
      <c r="E105" s="9"/>
    </row>
    <row r="106" spans="1:5" ht="24.75" customHeight="1" x14ac:dyDescent="0.3">
      <c r="A106" s="6" t="s">
        <v>141</v>
      </c>
      <c r="B106" s="7" t="s">
        <v>142</v>
      </c>
      <c r="C106" s="8" t="s">
        <v>143</v>
      </c>
      <c r="D106" s="8">
        <v>13.8</v>
      </c>
      <c r="E106" s="9"/>
    </row>
    <row r="107" spans="1:5" s="49" customFormat="1" ht="21" customHeight="1" x14ac:dyDescent="0.35">
      <c r="A107" s="95"/>
      <c r="B107" s="317"/>
      <c r="C107" s="317"/>
      <c r="D107" s="317"/>
      <c r="E107" s="317"/>
    </row>
    <row r="108" spans="1:5" ht="24.75" customHeight="1" x14ac:dyDescent="0.3">
      <c r="A108" s="33"/>
      <c r="B108" s="38" t="s">
        <v>145</v>
      </c>
      <c r="C108" s="17"/>
      <c r="D108" s="8"/>
      <c r="E108" s="18"/>
    </row>
    <row r="109" spans="1:5" s="49" customFormat="1" ht="30.75" customHeight="1" x14ac:dyDescent="0.35">
      <c r="A109" s="44" t="s">
        <v>2</v>
      </c>
      <c r="B109" s="45" t="s">
        <v>3</v>
      </c>
      <c r="C109" s="45" t="s">
        <v>4</v>
      </c>
      <c r="D109" s="46" t="s">
        <v>5</v>
      </c>
      <c r="E109" s="47" t="s">
        <v>6</v>
      </c>
    </row>
    <row r="110" spans="1:5" ht="24.75" customHeight="1" x14ac:dyDescent="0.3">
      <c r="A110" s="6" t="s">
        <v>146</v>
      </c>
      <c r="B110" s="7" t="s">
        <v>147</v>
      </c>
      <c r="C110" s="8" t="s">
        <v>16</v>
      </c>
      <c r="D110" s="8">
        <f>D63</f>
        <v>21</v>
      </c>
      <c r="E110" s="9"/>
    </row>
    <row r="111" spans="1:5" ht="24.75" customHeight="1" x14ac:dyDescent="0.3">
      <c r="A111" s="6" t="s">
        <v>148</v>
      </c>
      <c r="B111" s="7" t="s">
        <v>149</v>
      </c>
      <c r="C111" s="8" t="s">
        <v>16</v>
      </c>
      <c r="D111" s="8">
        <f>D110</f>
        <v>21</v>
      </c>
      <c r="E111" s="9"/>
    </row>
    <row r="112" spans="1:5" ht="24.75" customHeight="1" x14ac:dyDescent="0.3">
      <c r="A112" s="6" t="s">
        <v>150</v>
      </c>
      <c r="B112" s="39" t="s">
        <v>151</v>
      </c>
      <c r="C112" s="11" t="s">
        <v>16</v>
      </c>
      <c r="D112" s="8">
        <v>17.920000000000002</v>
      </c>
      <c r="E112" s="40"/>
    </row>
    <row r="113" spans="1:5" s="49" customFormat="1" ht="21" customHeight="1" x14ac:dyDescent="0.35">
      <c r="A113" s="294"/>
      <c r="B113" s="336"/>
      <c r="C113" s="336"/>
      <c r="D113" s="336"/>
      <c r="E113" s="337"/>
    </row>
    <row r="114" spans="1:5" s="49" customFormat="1" ht="30" customHeight="1" x14ac:dyDescent="0.35">
      <c r="A114" s="295"/>
      <c r="B114" s="296"/>
      <c r="C114" s="297"/>
      <c r="D114" s="297"/>
      <c r="E114" s="298"/>
    </row>
    <row r="115" spans="1:5" s="49" customFormat="1" ht="30" customHeight="1" x14ac:dyDescent="0.35">
      <c r="A115" s="33"/>
      <c r="B115" s="38" t="s">
        <v>153</v>
      </c>
      <c r="C115" s="17"/>
      <c r="D115" s="8"/>
      <c r="E115" s="18"/>
    </row>
    <row r="116" spans="1:5" s="49" customFormat="1" ht="30" customHeight="1" x14ac:dyDescent="0.35">
      <c r="A116" s="44" t="s">
        <v>2</v>
      </c>
      <c r="B116" s="45" t="s">
        <v>3</v>
      </c>
      <c r="C116" s="45" t="s">
        <v>4</v>
      </c>
      <c r="D116" s="46" t="s">
        <v>5</v>
      </c>
      <c r="E116" s="47" t="s">
        <v>6</v>
      </c>
    </row>
    <row r="117" spans="1:5" s="49" customFormat="1" ht="39" customHeight="1" x14ac:dyDescent="0.35">
      <c r="A117" s="6" t="s">
        <v>154</v>
      </c>
      <c r="B117" s="7" t="s">
        <v>155</v>
      </c>
      <c r="C117" s="93" t="s">
        <v>16</v>
      </c>
      <c r="D117" s="8">
        <v>30</v>
      </c>
      <c r="E117" s="9"/>
    </row>
    <row r="118" spans="1:5" customFormat="1" ht="21" customHeight="1" x14ac:dyDescent="0.3"/>
    <row r="119" spans="1:5" customFormat="1" ht="21" customHeight="1" x14ac:dyDescent="0.3"/>
    <row r="120" spans="1:5" customFormat="1" ht="21" customHeight="1" x14ac:dyDescent="0.3"/>
    <row r="121" spans="1:5" customFormat="1" ht="21" customHeight="1" x14ac:dyDescent="0.3"/>
  </sheetData>
  <mergeCells count="19">
    <mergeCell ref="B13:E13"/>
    <mergeCell ref="B14:E14"/>
    <mergeCell ref="B27:E27"/>
    <mergeCell ref="B55:E55"/>
    <mergeCell ref="B26:E26"/>
    <mergeCell ref="B47:E47"/>
    <mergeCell ref="B54:E54"/>
    <mergeCell ref="B113:E113"/>
    <mergeCell ref="B60:E60"/>
    <mergeCell ref="B65:E65"/>
    <mergeCell ref="B70:E70"/>
    <mergeCell ref="B76:E76"/>
    <mergeCell ref="B77:E77"/>
    <mergeCell ref="B83:E83"/>
    <mergeCell ref="B90:E90"/>
    <mergeCell ref="B95:E95"/>
    <mergeCell ref="B98:E98"/>
    <mergeCell ref="B99:E99"/>
    <mergeCell ref="B107:E107"/>
  </mergeCells>
  <pageMargins left="0.70866141732283472" right="0.70866141732283472" top="0.74803149606299213" bottom="0.74803149606299213" header="0.31496062992125984" footer="0.31496062992125984"/>
  <pageSetup paperSize="9" scale="52" orientation="portrait" r:id="rId1"/>
  <headerFooter>
    <oddFooter>&amp;R&amp;P</oddFooter>
  </headerFooter>
  <rowBreaks count="1" manualBreakCount="1">
    <brk id="47"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4B9AF-9D1A-4AC4-ABEC-E981ED3E341E}">
  <dimension ref="A1:L75"/>
  <sheetViews>
    <sheetView view="pageBreakPreview" zoomScale="85" zoomScaleNormal="85" zoomScaleSheetLayoutView="85" workbookViewId="0">
      <selection activeCell="B48" sqref="B48"/>
    </sheetView>
  </sheetViews>
  <sheetFormatPr baseColWidth="10" defaultColWidth="9.109375" defaultRowHeight="16.8" x14ac:dyDescent="0.3"/>
  <cols>
    <col min="1" max="1" width="8.88671875" style="1" customWidth="1"/>
    <col min="2" max="2" width="89.109375" style="1" customWidth="1"/>
    <col min="3" max="3" width="8.88671875" style="4" customWidth="1"/>
    <col min="4" max="4" width="13.44140625" style="4" customWidth="1"/>
    <col min="5" max="5" width="22.4414062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280</v>
      </c>
      <c r="C14" s="314"/>
      <c r="D14" s="314"/>
      <c r="E14" s="314"/>
    </row>
    <row r="15" spans="1:5" ht="28.5" customHeight="1" thickBot="1" x14ac:dyDescent="0.35">
      <c r="A15" s="4"/>
      <c r="B15" s="5" t="s">
        <v>158</v>
      </c>
      <c r="C15" s="83"/>
      <c r="D15" s="83"/>
      <c r="E15" s="83"/>
    </row>
    <row r="16" spans="1:5" ht="28.5" customHeight="1" x14ac:dyDescent="0.3">
      <c r="A16" s="164"/>
      <c r="B16" s="165"/>
      <c r="C16" s="165" t="s">
        <v>297</v>
      </c>
      <c r="D16" s="191" t="s">
        <v>6</v>
      </c>
      <c r="E16" s="192" t="s">
        <v>296</v>
      </c>
    </row>
    <row r="17" spans="1:5" ht="28.5" customHeight="1" x14ac:dyDescent="0.3">
      <c r="A17" s="272" t="s">
        <v>8</v>
      </c>
      <c r="B17" s="127" t="s">
        <v>9</v>
      </c>
      <c r="C17" s="136" t="s">
        <v>10</v>
      </c>
      <c r="D17" s="8"/>
      <c r="E17" s="273"/>
    </row>
    <row r="18" spans="1:5" ht="28.5" customHeight="1" x14ac:dyDescent="0.3">
      <c r="A18" s="272" t="s">
        <v>11</v>
      </c>
      <c r="B18" s="7" t="s">
        <v>159</v>
      </c>
      <c r="C18" s="8" t="s">
        <v>10</v>
      </c>
      <c r="D18" s="8"/>
      <c r="E18" s="274"/>
    </row>
    <row r="19" spans="1:5" ht="28.5" customHeight="1" x14ac:dyDescent="0.3">
      <c r="A19" s="272" t="s">
        <v>14</v>
      </c>
      <c r="B19" s="7" t="s">
        <v>160</v>
      </c>
      <c r="C19" s="8" t="s">
        <v>10</v>
      </c>
      <c r="D19" s="8"/>
      <c r="E19" s="274"/>
    </row>
    <row r="20" spans="1:5" ht="34.950000000000003" customHeight="1" x14ac:dyDescent="0.3">
      <c r="A20" s="272" t="s">
        <v>17</v>
      </c>
      <c r="B20" s="7" t="s">
        <v>161</v>
      </c>
      <c r="C20" s="8" t="s">
        <v>10</v>
      </c>
      <c r="D20" s="8"/>
      <c r="E20" s="274"/>
    </row>
    <row r="21" spans="1:5" ht="36.6" customHeight="1" x14ac:dyDescent="0.3">
      <c r="A21" s="272" t="s">
        <v>19</v>
      </c>
      <c r="B21" s="7" t="s">
        <v>162</v>
      </c>
      <c r="C21" s="8" t="s">
        <v>10</v>
      </c>
      <c r="D21" s="8"/>
      <c r="E21" s="274"/>
    </row>
    <row r="22" spans="1:5" customFormat="1" ht="16.2" customHeight="1" x14ac:dyDescent="0.3">
      <c r="A22" s="268"/>
      <c r="E22" s="269"/>
    </row>
    <row r="23" spans="1:5" customFormat="1" ht="9" customHeight="1" x14ac:dyDescent="0.3">
      <c r="A23" s="268"/>
      <c r="E23" s="269"/>
    </row>
    <row r="24" spans="1:5" ht="16.95" customHeight="1" x14ac:dyDescent="0.3">
      <c r="A24" s="268"/>
      <c r="B24"/>
      <c r="C24"/>
      <c r="D24"/>
      <c r="E24" s="269"/>
    </row>
    <row r="25" spans="1:5" x14ac:dyDescent="0.3">
      <c r="A25" s="275"/>
      <c r="B25" s="13" t="s">
        <v>163</v>
      </c>
      <c r="C25" s="61"/>
      <c r="D25" s="57"/>
      <c r="E25" s="276"/>
    </row>
    <row r="26" spans="1:5" x14ac:dyDescent="0.3">
      <c r="A26" s="275"/>
      <c r="B26" s="14"/>
      <c r="C26" s="57"/>
      <c r="D26" s="57"/>
      <c r="E26" s="276"/>
    </row>
    <row r="27" spans="1:5" s="49" customFormat="1" ht="30.75" customHeight="1" x14ac:dyDescent="0.35">
      <c r="A27" s="277" t="s">
        <v>2</v>
      </c>
      <c r="B27" s="45" t="s">
        <v>3</v>
      </c>
      <c r="C27" s="45" t="s">
        <v>297</v>
      </c>
      <c r="D27" s="45" t="s">
        <v>6</v>
      </c>
      <c r="E27" s="293" t="s">
        <v>296</v>
      </c>
    </row>
    <row r="28" spans="1:5" ht="33.6" customHeight="1" x14ac:dyDescent="0.3">
      <c r="A28" s="272" t="s">
        <v>32</v>
      </c>
      <c r="B28" s="7" t="s">
        <v>164</v>
      </c>
      <c r="C28" s="8" t="s">
        <v>16</v>
      </c>
      <c r="D28" s="8"/>
      <c r="E28" s="274"/>
    </row>
    <row r="29" spans="1:5" ht="31.95" customHeight="1" x14ac:dyDescent="0.3">
      <c r="A29" s="272" t="s">
        <v>34</v>
      </c>
      <c r="B29" s="7" t="s">
        <v>165</v>
      </c>
      <c r="C29" s="8" t="s">
        <v>13</v>
      </c>
      <c r="D29" s="8"/>
      <c r="E29" s="274"/>
    </row>
    <row r="30" spans="1:5" ht="43.95" customHeight="1" x14ac:dyDescent="0.3">
      <c r="A30" s="272" t="s">
        <v>36</v>
      </c>
      <c r="B30" s="7" t="s">
        <v>166</v>
      </c>
      <c r="C30" s="8" t="s">
        <v>21</v>
      </c>
      <c r="D30" s="8"/>
      <c r="E30" s="274"/>
    </row>
    <row r="31" spans="1:5" ht="31.95" customHeight="1" x14ac:dyDescent="0.3">
      <c r="A31" s="272" t="s">
        <v>38</v>
      </c>
      <c r="B31" s="7" t="s">
        <v>298</v>
      </c>
      <c r="C31" s="8" t="s">
        <v>21</v>
      </c>
      <c r="D31" s="94"/>
      <c r="E31" s="278"/>
    </row>
    <row r="32" spans="1:5" s="49" customFormat="1" ht="29.4" customHeight="1" x14ac:dyDescent="0.35">
      <c r="A32" s="268"/>
      <c r="B32"/>
      <c r="C32"/>
      <c r="D32"/>
      <c r="E32" s="269"/>
    </row>
    <row r="33" spans="1:5" s="49" customFormat="1" ht="29.4" customHeight="1" x14ac:dyDescent="0.35">
      <c r="A33" s="279"/>
      <c r="B33" s="340"/>
      <c r="C33" s="340"/>
      <c r="D33" s="340"/>
      <c r="E33" s="343"/>
    </row>
    <row r="34" spans="1:5" ht="21.6" customHeight="1" x14ac:dyDescent="0.3">
      <c r="A34" s="275"/>
      <c r="B34" s="13" t="s">
        <v>168</v>
      </c>
      <c r="C34" s="61"/>
      <c r="D34" s="57"/>
      <c r="E34" s="280"/>
    </row>
    <row r="35" spans="1:5" s="49" customFormat="1" ht="30.75" customHeight="1" x14ac:dyDescent="0.35">
      <c r="A35" s="277" t="s">
        <v>2</v>
      </c>
      <c r="B35" s="45" t="s">
        <v>3</v>
      </c>
      <c r="C35" s="45" t="s">
        <v>297</v>
      </c>
      <c r="D35" s="45" t="s">
        <v>6</v>
      </c>
      <c r="E35" s="293" t="s">
        <v>296</v>
      </c>
    </row>
    <row r="36" spans="1:5" ht="27" customHeight="1" x14ac:dyDescent="0.3">
      <c r="A36" s="272" t="s">
        <v>169</v>
      </c>
      <c r="B36" s="16" t="s">
        <v>31</v>
      </c>
      <c r="C36" s="17"/>
      <c r="D36" s="17"/>
      <c r="E36" s="281"/>
    </row>
    <row r="37" spans="1:5" ht="34.200000000000003" customHeight="1" x14ac:dyDescent="0.3">
      <c r="A37" s="272" t="s">
        <v>66</v>
      </c>
      <c r="B37" s="7" t="s">
        <v>170</v>
      </c>
      <c r="C37" s="8" t="s">
        <v>21</v>
      </c>
      <c r="D37" s="8"/>
      <c r="E37" s="274"/>
    </row>
    <row r="38" spans="1:5" ht="34.200000000000003" customHeight="1" x14ac:dyDescent="0.3">
      <c r="A38" s="272" t="s">
        <v>68</v>
      </c>
      <c r="B38" s="7" t="s">
        <v>39</v>
      </c>
      <c r="C38" s="8" t="s">
        <v>21</v>
      </c>
      <c r="D38" s="8"/>
      <c r="E38" s="274"/>
    </row>
    <row r="39" spans="1:5" s="49" customFormat="1" ht="16.95" customHeight="1" x14ac:dyDescent="0.35">
      <c r="A39" s="268"/>
      <c r="B39"/>
      <c r="C39"/>
      <c r="D39"/>
      <c r="E39" s="269"/>
    </row>
    <row r="40" spans="1:5" ht="42.75" customHeight="1" x14ac:dyDescent="0.3">
      <c r="A40" s="275"/>
      <c r="B40" s="315" t="s">
        <v>171</v>
      </c>
      <c r="C40" s="315"/>
      <c r="D40" s="315"/>
      <c r="E40" s="344"/>
    </row>
    <row r="41" spans="1:5" s="49" customFormat="1" ht="30.75" customHeight="1" x14ac:dyDescent="0.35">
      <c r="A41" s="277" t="s">
        <v>2</v>
      </c>
      <c r="B41" s="45" t="s">
        <v>3</v>
      </c>
      <c r="C41" s="45" t="s">
        <v>297</v>
      </c>
      <c r="D41" s="45" t="s">
        <v>6</v>
      </c>
      <c r="E41" s="293" t="s">
        <v>296</v>
      </c>
    </row>
    <row r="42" spans="1:5" ht="49.2" customHeight="1" x14ac:dyDescent="0.3">
      <c r="A42" s="282"/>
      <c r="B42" s="127" t="s">
        <v>76</v>
      </c>
      <c r="C42" s="8"/>
      <c r="D42" s="8"/>
      <c r="E42" s="274"/>
    </row>
    <row r="43" spans="1:5" ht="49.2" customHeight="1" x14ac:dyDescent="0.3">
      <c r="A43" s="272" t="s">
        <v>77</v>
      </c>
      <c r="B43" s="7" t="s">
        <v>172</v>
      </c>
      <c r="C43" s="8" t="s">
        <v>4</v>
      </c>
      <c r="D43" s="8"/>
      <c r="E43" s="274"/>
    </row>
    <row r="44" spans="1:5" customFormat="1" ht="38.4" customHeight="1" x14ac:dyDescent="0.3">
      <c r="A44" s="272" t="s">
        <v>79</v>
      </c>
      <c r="B44" s="7" t="s">
        <v>305</v>
      </c>
      <c r="C44" s="8" t="s">
        <v>4</v>
      </c>
      <c r="E44" s="269"/>
    </row>
    <row r="45" spans="1:5" customFormat="1" ht="25.95" customHeight="1" x14ac:dyDescent="0.3">
      <c r="A45" s="272"/>
      <c r="B45" s="7"/>
      <c r="C45" s="8"/>
      <c r="E45" s="269"/>
    </row>
    <row r="46" spans="1:5" ht="27" customHeight="1" x14ac:dyDescent="0.3">
      <c r="A46" s="275"/>
      <c r="B46" s="13" t="s">
        <v>173</v>
      </c>
      <c r="C46" s="61"/>
      <c r="D46" s="57"/>
      <c r="E46" s="280"/>
    </row>
    <row r="47" spans="1:5" s="49" customFormat="1" ht="30.75" customHeight="1" x14ac:dyDescent="0.35">
      <c r="A47" s="277" t="s">
        <v>2</v>
      </c>
      <c r="B47" s="45" t="s">
        <v>3</v>
      </c>
      <c r="C47" s="45" t="s">
        <v>297</v>
      </c>
      <c r="D47" s="45" t="s">
        <v>6</v>
      </c>
      <c r="E47" s="293" t="s">
        <v>296</v>
      </c>
    </row>
    <row r="48" spans="1:5" ht="69.599999999999994" customHeight="1" x14ac:dyDescent="0.3">
      <c r="A48" s="272" t="s">
        <v>83</v>
      </c>
      <c r="B48" s="29" t="s">
        <v>309</v>
      </c>
      <c r="C48" s="24" t="s">
        <v>13</v>
      </c>
      <c r="D48" s="24"/>
      <c r="E48" s="283"/>
    </row>
    <row r="49" spans="1:5" s="55" customFormat="1" ht="27.75" customHeight="1" x14ac:dyDescent="0.3">
      <c r="A49" s="284"/>
      <c r="B49" s="72" t="s">
        <v>117</v>
      </c>
      <c r="C49" s="73"/>
      <c r="D49" s="73"/>
      <c r="E49" s="285"/>
    </row>
    <row r="50" spans="1:5" ht="31.5" customHeight="1" x14ac:dyDescent="0.3">
      <c r="A50" s="272" t="s">
        <v>85</v>
      </c>
      <c r="B50" s="29" t="s">
        <v>119</v>
      </c>
      <c r="C50" s="24" t="s">
        <v>13</v>
      </c>
      <c r="D50" s="24"/>
      <c r="E50" s="283"/>
    </row>
    <row r="51" spans="1:5" customFormat="1" ht="27.75" customHeight="1" x14ac:dyDescent="0.3">
      <c r="A51" s="268"/>
      <c r="E51" s="269"/>
    </row>
    <row r="52" spans="1:5" ht="24.75" customHeight="1" x14ac:dyDescent="0.3">
      <c r="A52" s="286"/>
      <c r="B52" s="31" t="s">
        <v>121</v>
      </c>
      <c r="C52" s="24"/>
      <c r="D52" s="24"/>
      <c r="E52" s="283"/>
    </row>
    <row r="53" spans="1:5" ht="24.75" customHeight="1" x14ac:dyDescent="0.3">
      <c r="A53" s="272" t="s">
        <v>174</v>
      </c>
      <c r="B53" s="26" t="s">
        <v>175</v>
      </c>
      <c r="C53" s="24" t="s">
        <v>4</v>
      </c>
      <c r="D53" s="24"/>
      <c r="E53" s="283"/>
    </row>
    <row r="54" spans="1:5" customFormat="1" ht="27.75" customHeight="1" x14ac:dyDescent="0.3">
      <c r="A54" s="268"/>
      <c r="E54" s="269"/>
    </row>
    <row r="55" spans="1:5" ht="24.75" customHeight="1" x14ac:dyDescent="0.3">
      <c r="A55" s="286"/>
      <c r="B55" s="31" t="s">
        <v>129</v>
      </c>
      <c r="C55" s="24"/>
      <c r="D55" s="24"/>
      <c r="E55" s="283"/>
    </row>
    <row r="56" spans="1:5" ht="24.75" customHeight="1" x14ac:dyDescent="0.3">
      <c r="A56" s="272" t="s">
        <v>176</v>
      </c>
      <c r="B56" s="26" t="s">
        <v>177</v>
      </c>
      <c r="C56" s="24" t="s">
        <v>4</v>
      </c>
      <c r="D56" s="114"/>
      <c r="E56" s="283"/>
    </row>
    <row r="57" spans="1:5" ht="24.75" customHeight="1" x14ac:dyDescent="0.3">
      <c r="A57" s="272" t="s">
        <v>178</v>
      </c>
      <c r="B57" s="26" t="s">
        <v>179</v>
      </c>
      <c r="C57" s="24" t="s">
        <v>4</v>
      </c>
      <c r="D57" s="114"/>
      <c r="E57" s="283"/>
    </row>
    <row r="58" spans="1:5" ht="24.75" customHeight="1" x14ac:dyDescent="0.3">
      <c r="A58" s="272" t="s">
        <v>180</v>
      </c>
      <c r="B58" s="26" t="s">
        <v>181</v>
      </c>
      <c r="C58" s="24" t="s">
        <v>4</v>
      </c>
      <c r="D58" s="114"/>
      <c r="E58" s="283"/>
    </row>
    <row r="59" spans="1:5" customFormat="1" ht="27.75" customHeight="1" x14ac:dyDescent="0.3">
      <c r="A59" s="268"/>
      <c r="E59" s="269"/>
    </row>
    <row r="60" spans="1:5" customFormat="1" ht="30" customHeight="1" x14ac:dyDescent="0.3">
      <c r="A60" s="268"/>
      <c r="B60" t="s">
        <v>87</v>
      </c>
      <c r="E60" s="269"/>
    </row>
    <row r="61" spans="1:5" ht="24.75" customHeight="1" x14ac:dyDescent="0.3">
      <c r="A61" s="287"/>
      <c r="B61" s="24"/>
      <c r="C61" s="22"/>
      <c r="D61" s="22"/>
      <c r="E61" s="288"/>
    </row>
    <row r="62" spans="1:5" ht="24.75" customHeight="1" x14ac:dyDescent="0.3">
      <c r="A62" s="287"/>
      <c r="B62" s="36" t="s">
        <v>182</v>
      </c>
      <c r="C62" s="22"/>
      <c r="D62" s="22"/>
      <c r="E62" s="288"/>
    </row>
    <row r="63" spans="1:5" s="49" customFormat="1" ht="30.75" customHeight="1" x14ac:dyDescent="0.35">
      <c r="A63" s="277" t="s">
        <v>2</v>
      </c>
      <c r="B63" s="45" t="s">
        <v>3</v>
      </c>
      <c r="C63" s="45" t="s">
        <v>297</v>
      </c>
      <c r="D63" s="45" t="s">
        <v>6</v>
      </c>
      <c r="E63" s="293" t="s">
        <v>296</v>
      </c>
    </row>
    <row r="64" spans="1:5" ht="24.75" customHeight="1" x14ac:dyDescent="0.3">
      <c r="A64" s="272" t="s">
        <v>90</v>
      </c>
      <c r="B64" s="7" t="s">
        <v>183</v>
      </c>
      <c r="C64" s="8" t="s">
        <v>16</v>
      </c>
      <c r="D64" s="8"/>
      <c r="E64" s="274"/>
    </row>
    <row r="65" spans="1:5" ht="28.2" customHeight="1" x14ac:dyDescent="0.3">
      <c r="A65" s="272" t="s">
        <v>94</v>
      </c>
      <c r="B65" s="7" t="s">
        <v>184</v>
      </c>
      <c r="C65" s="8" t="s">
        <v>16</v>
      </c>
      <c r="D65" s="8"/>
      <c r="E65" s="274"/>
    </row>
    <row r="66" spans="1:5" customFormat="1" ht="30" customHeight="1" x14ac:dyDescent="0.3">
      <c r="A66" s="268"/>
      <c r="E66" s="269"/>
    </row>
    <row r="67" spans="1:5" ht="24.75" customHeight="1" x14ac:dyDescent="0.3">
      <c r="A67" s="287"/>
      <c r="B67" s="38" t="s">
        <v>186</v>
      </c>
      <c r="C67" s="17"/>
      <c r="D67" s="8"/>
      <c r="E67" s="281"/>
    </row>
    <row r="68" spans="1:5" s="49" customFormat="1" ht="30.75" customHeight="1" x14ac:dyDescent="0.35">
      <c r="A68" s="277" t="s">
        <v>2</v>
      </c>
      <c r="B68" s="45" t="s">
        <v>3</v>
      </c>
      <c r="C68" s="45" t="s">
        <v>297</v>
      </c>
      <c r="D68" s="45" t="s">
        <v>6</v>
      </c>
      <c r="E68" s="293" t="s">
        <v>296</v>
      </c>
    </row>
    <row r="69" spans="1:5" ht="24.75" customHeight="1" x14ac:dyDescent="0.3">
      <c r="A69" s="272" t="s">
        <v>105</v>
      </c>
      <c r="B69" s="7" t="s">
        <v>187</v>
      </c>
      <c r="C69" s="8" t="s">
        <v>16</v>
      </c>
      <c r="D69" s="8"/>
      <c r="E69" s="274"/>
    </row>
    <row r="70" spans="1:5" ht="40.200000000000003" customHeight="1" x14ac:dyDescent="0.3">
      <c r="A70" s="272" t="s">
        <v>107</v>
      </c>
      <c r="B70" s="7" t="s">
        <v>188</v>
      </c>
      <c r="C70" s="8" t="s">
        <v>16</v>
      </c>
      <c r="D70" s="8"/>
      <c r="E70" s="274"/>
    </row>
    <row r="71" spans="1:5" ht="24.75" customHeight="1" x14ac:dyDescent="0.3">
      <c r="A71" s="272" t="s">
        <v>109</v>
      </c>
      <c r="B71" s="7" t="s">
        <v>149</v>
      </c>
      <c r="C71" s="8" t="s">
        <v>16</v>
      </c>
      <c r="D71" s="8"/>
      <c r="E71" s="274"/>
    </row>
    <row r="72" spans="1:5" ht="24.75" customHeight="1" x14ac:dyDescent="0.3">
      <c r="A72" s="272" t="s">
        <v>189</v>
      </c>
      <c r="B72" s="7" t="s">
        <v>190</v>
      </c>
      <c r="C72" s="8" t="s">
        <v>16</v>
      </c>
      <c r="D72" s="8"/>
      <c r="E72" s="274"/>
    </row>
    <row r="73" spans="1:5" ht="24.75" customHeight="1" thickBot="1" x14ac:dyDescent="0.35">
      <c r="A73" s="289" t="s">
        <v>191</v>
      </c>
      <c r="B73" s="290" t="s">
        <v>151</v>
      </c>
      <c r="C73" s="291" t="s">
        <v>16</v>
      </c>
      <c r="D73" s="292"/>
      <c r="E73" s="172"/>
    </row>
    <row r="74" spans="1:5" customFormat="1" ht="30" customHeight="1" x14ac:dyDescent="0.3"/>
    <row r="75" spans="1:5" customFormat="1" ht="30.75" customHeight="1" x14ac:dyDescent="0.3"/>
  </sheetData>
  <mergeCells count="4">
    <mergeCell ref="B13:E13"/>
    <mergeCell ref="B14:E14"/>
    <mergeCell ref="B33:E33"/>
    <mergeCell ref="B40:E40"/>
  </mergeCells>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BAA9-7352-4B79-BA73-2BEAD2F59A19}">
  <dimension ref="A1:F82"/>
  <sheetViews>
    <sheetView view="pageBreakPreview" zoomScale="85" zoomScaleNormal="85" zoomScaleSheetLayoutView="85" workbookViewId="0">
      <selection activeCell="D17" sqref="D17:E17"/>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26.6640625" style="1" customWidth="1"/>
    <col min="6"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282</v>
      </c>
      <c r="C14" s="314"/>
      <c r="D14" s="314"/>
      <c r="E14" s="314"/>
    </row>
    <row r="15" spans="1:5" x14ac:dyDescent="0.3">
      <c r="B15" s="5" t="s">
        <v>1</v>
      </c>
      <c r="C15" s="60"/>
      <c r="E15" s="4"/>
    </row>
    <row r="16" spans="1:5" ht="17.399999999999999" thickBot="1" x14ac:dyDescent="0.35">
      <c r="E16" s="4"/>
    </row>
    <row r="17" spans="1:5" s="49" customFormat="1" ht="30.75" customHeight="1" x14ac:dyDescent="0.35">
      <c r="A17" s="189" t="s">
        <v>2</v>
      </c>
      <c r="B17" s="190" t="s">
        <v>3</v>
      </c>
      <c r="C17" s="190" t="s">
        <v>4</v>
      </c>
      <c r="D17" s="191" t="s">
        <v>6</v>
      </c>
      <c r="E17" s="192" t="s">
        <v>296</v>
      </c>
    </row>
    <row r="18" spans="1:5" s="49" customFormat="1" ht="30.75" customHeight="1" x14ac:dyDescent="0.35">
      <c r="A18" s="244" t="s">
        <v>8</v>
      </c>
      <c r="B18" s="183" t="s">
        <v>9</v>
      </c>
      <c r="C18" s="184" t="s">
        <v>10</v>
      </c>
      <c r="D18" s="185"/>
      <c r="E18" s="194"/>
    </row>
    <row r="19" spans="1:5" ht="41.4" customHeight="1" x14ac:dyDescent="0.3">
      <c r="A19" s="244" t="s">
        <v>11</v>
      </c>
      <c r="B19" s="214" t="s">
        <v>12</v>
      </c>
      <c r="C19" s="215" t="s">
        <v>13</v>
      </c>
      <c r="D19" s="215"/>
      <c r="E19" s="224"/>
    </row>
    <row r="20" spans="1:5" ht="33.6" customHeight="1" x14ac:dyDescent="0.3">
      <c r="A20" s="244" t="s">
        <v>14</v>
      </c>
      <c r="B20" s="214" t="s">
        <v>195</v>
      </c>
      <c r="C20" s="215" t="s">
        <v>16</v>
      </c>
      <c r="D20" s="215"/>
      <c r="E20" s="224"/>
    </row>
    <row r="21" spans="1:5" ht="31.95" customHeight="1" x14ac:dyDescent="0.3">
      <c r="A21" s="244" t="s">
        <v>17</v>
      </c>
      <c r="B21" s="214" t="s">
        <v>196</v>
      </c>
      <c r="C21" s="215" t="s">
        <v>13</v>
      </c>
      <c r="D21" s="215"/>
      <c r="E21" s="224"/>
    </row>
    <row r="22" spans="1:5" ht="41.25" customHeight="1" x14ac:dyDescent="0.3">
      <c r="A22" s="244" t="s">
        <v>19</v>
      </c>
      <c r="B22" s="214" t="s">
        <v>20</v>
      </c>
      <c r="C22" s="215" t="s">
        <v>21</v>
      </c>
      <c r="D22" s="215"/>
      <c r="E22" s="225"/>
    </row>
    <row r="23" spans="1:5" ht="41.25" customHeight="1" x14ac:dyDescent="0.3">
      <c r="A23" s="244" t="s">
        <v>22</v>
      </c>
      <c r="B23" s="214" t="s">
        <v>25</v>
      </c>
      <c r="C23" s="215" t="s">
        <v>21</v>
      </c>
      <c r="D23" s="215"/>
      <c r="E23" s="225"/>
    </row>
    <row r="24" spans="1:5" ht="31.95" customHeight="1" x14ac:dyDescent="0.3">
      <c r="A24" s="244" t="s">
        <v>24</v>
      </c>
      <c r="B24" s="214" t="s">
        <v>27</v>
      </c>
      <c r="C24" s="215" t="s">
        <v>21</v>
      </c>
      <c r="D24" s="215"/>
      <c r="E24" s="225"/>
    </row>
    <row r="25" spans="1:5" customFormat="1" ht="21" customHeight="1" x14ac:dyDescent="0.3">
      <c r="A25" s="254"/>
      <c r="B25" s="255"/>
      <c r="C25" s="255"/>
      <c r="D25" s="255"/>
      <c r="E25" s="256"/>
    </row>
    <row r="26" spans="1:5" s="49" customFormat="1" ht="16.95" customHeight="1" x14ac:dyDescent="0.35">
      <c r="A26" s="270"/>
      <c r="B26" s="345"/>
      <c r="C26" s="345"/>
      <c r="D26" s="345"/>
      <c r="E26" s="346"/>
    </row>
    <row r="27" spans="1:5" ht="26.25" customHeight="1" x14ac:dyDescent="0.3">
      <c r="A27" s="245"/>
      <c r="B27" s="216" t="s">
        <v>197</v>
      </c>
      <c r="C27" s="217"/>
      <c r="D27" s="218"/>
      <c r="E27" s="227"/>
    </row>
    <row r="28" spans="1:5" s="49" customFormat="1" ht="30.75" customHeight="1" x14ac:dyDescent="0.35">
      <c r="A28" s="228" t="s">
        <v>2</v>
      </c>
      <c r="B28" s="180" t="s">
        <v>3</v>
      </c>
      <c r="C28" s="180" t="s">
        <v>4</v>
      </c>
      <c r="D28" s="181" t="s">
        <v>6</v>
      </c>
      <c r="E28" s="229" t="s">
        <v>296</v>
      </c>
    </row>
    <row r="29" spans="1:5" ht="27" customHeight="1" x14ac:dyDescent="0.3">
      <c r="A29" s="244" t="s">
        <v>30</v>
      </c>
      <c r="B29" s="219" t="s">
        <v>31</v>
      </c>
      <c r="C29" s="220"/>
      <c r="D29" s="220"/>
      <c r="E29" s="231"/>
    </row>
    <row r="30" spans="1:5" ht="34.200000000000003" customHeight="1" x14ac:dyDescent="0.3">
      <c r="A30" s="244" t="s">
        <v>32</v>
      </c>
      <c r="B30" s="214" t="s">
        <v>33</v>
      </c>
      <c r="C30" s="215" t="s">
        <v>21</v>
      </c>
      <c r="D30" s="215"/>
      <c r="E30" s="224"/>
    </row>
    <row r="31" spans="1:5" ht="30.6" customHeight="1" x14ac:dyDescent="0.3">
      <c r="A31" s="244" t="s">
        <v>34</v>
      </c>
      <c r="B31" s="214" t="s">
        <v>35</v>
      </c>
      <c r="C31" s="215" t="s">
        <v>21</v>
      </c>
      <c r="D31" s="215"/>
      <c r="E31" s="224"/>
    </row>
    <row r="32" spans="1:5" ht="34.200000000000003" customHeight="1" x14ac:dyDescent="0.3">
      <c r="A32" s="244" t="s">
        <v>36</v>
      </c>
      <c r="B32" s="214" t="s">
        <v>37</v>
      </c>
      <c r="C32" s="215" t="s">
        <v>21</v>
      </c>
      <c r="D32" s="215"/>
      <c r="E32" s="224"/>
    </row>
    <row r="33" spans="1:5" ht="34.200000000000003" customHeight="1" x14ac:dyDescent="0.3">
      <c r="A33" s="244" t="s">
        <v>38</v>
      </c>
      <c r="B33" s="214" t="s">
        <v>41</v>
      </c>
      <c r="C33" s="215" t="s">
        <v>21</v>
      </c>
      <c r="D33" s="215"/>
      <c r="E33" s="224"/>
    </row>
    <row r="34" spans="1:5" ht="34.200000000000003" customHeight="1" x14ac:dyDescent="0.3">
      <c r="A34" s="244" t="s">
        <v>40</v>
      </c>
      <c r="B34" s="214" t="s">
        <v>198</v>
      </c>
      <c r="C34" s="215" t="s">
        <v>21</v>
      </c>
      <c r="D34" s="215"/>
      <c r="E34" s="224"/>
    </row>
    <row r="35" spans="1:5" ht="29.25" customHeight="1" x14ac:dyDescent="0.3">
      <c r="A35" s="244" t="s">
        <v>42</v>
      </c>
      <c r="B35" s="214" t="s">
        <v>47</v>
      </c>
      <c r="C35" s="215" t="s">
        <v>21</v>
      </c>
      <c r="D35" s="215"/>
      <c r="E35" s="224"/>
    </row>
    <row r="36" spans="1:5" ht="33.75" customHeight="1" x14ac:dyDescent="0.3">
      <c r="A36" s="244" t="s">
        <v>44</v>
      </c>
      <c r="B36" s="214" t="s">
        <v>49</v>
      </c>
      <c r="C36" s="215" t="s">
        <v>21</v>
      </c>
      <c r="D36" s="215"/>
      <c r="E36" s="224"/>
    </row>
    <row r="37" spans="1:5" ht="33.75" customHeight="1" x14ac:dyDescent="0.3">
      <c r="A37" s="244" t="s">
        <v>46</v>
      </c>
      <c r="B37" s="214" t="s">
        <v>51</v>
      </c>
      <c r="C37" s="215" t="s">
        <v>21</v>
      </c>
      <c r="D37" s="215"/>
      <c r="E37" s="224"/>
    </row>
    <row r="38" spans="1:5" ht="33.75" customHeight="1" x14ac:dyDescent="0.3">
      <c r="A38" s="244" t="s">
        <v>48</v>
      </c>
      <c r="B38" s="214" t="s">
        <v>53</v>
      </c>
      <c r="C38" s="215" t="s">
        <v>21</v>
      </c>
      <c r="D38" s="215"/>
      <c r="E38" s="224"/>
    </row>
    <row r="39" spans="1:5" ht="33.75" customHeight="1" x14ac:dyDescent="0.3">
      <c r="A39" s="244" t="s">
        <v>50</v>
      </c>
      <c r="B39" s="214" t="s">
        <v>59</v>
      </c>
      <c r="C39" s="215" t="s">
        <v>16</v>
      </c>
      <c r="D39" s="215"/>
      <c r="E39" s="224"/>
    </row>
    <row r="40" spans="1:5" customFormat="1" ht="18.600000000000001" customHeight="1" x14ac:dyDescent="0.3">
      <c r="A40" s="160"/>
      <c r="B40" s="161"/>
      <c r="C40" s="161"/>
      <c r="D40" s="161"/>
      <c r="E40" s="162"/>
    </row>
    <row r="41" spans="1:5" x14ac:dyDescent="0.3">
      <c r="A41" s="245"/>
      <c r="B41" s="216" t="s">
        <v>65</v>
      </c>
      <c r="C41" s="217"/>
      <c r="D41" s="218"/>
      <c r="E41" s="227"/>
    </row>
    <row r="42" spans="1:5" s="49" customFormat="1" ht="30.75" customHeight="1" x14ac:dyDescent="0.35">
      <c r="A42" s="228" t="s">
        <v>2</v>
      </c>
      <c r="B42" s="180" t="s">
        <v>3</v>
      </c>
      <c r="C42" s="180" t="s">
        <v>4</v>
      </c>
      <c r="D42" s="181" t="s">
        <v>6</v>
      </c>
      <c r="E42" s="229" t="s">
        <v>296</v>
      </c>
    </row>
    <row r="43" spans="1:5" ht="37.200000000000003" customHeight="1" x14ac:dyDescent="0.3">
      <c r="A43" s="244" t="s">
        <v>66</v>
      </c>
      <c r="B43" s="214" t="s">
        <v>67</v>
      </c>
      <c r="C43" s="215" t="s">
        <v>16</v>
      </c>
      <c r="D43" s="215"/>
      <c r="E43" s="224"/>
    </row>
    <row r="44" spans="1:5" ht="23.4" customHeight="1" x14ac:dyDescent="0.3">
      <c r="A44" s="244" t="s">
        <v>68</v>
      </c>
      <c r="B44" s="221" t="s">
        <v>69</v>
      </c>
      <c r="C44" s="215" t="s">
        <v>16</v>
      </c>
      <c r="D44" s="215"/>
      <c r="E44" s="224"/>
    </row>
    <row r="45" spans="1:5" ht="30.75" customHeight="1" x14ac:dyDescent="0.3">
      <c r="A45" s="244" t="s">
        <v>70</v>
      </c>
      <c r="B45" s="214" t="s">
        <v>73</v>
      </c>
      <c r="C45" s="215" t="s">
        <v>10</v>
      </c>
      <c r="D45" s="215"/>
      <c r="E45" s="224"/>
    </row>
    <row r="46" spans="1:5" customFormat="1" ht="18" customHeight="1" x14ac:dyDescent="0.3">
      <c r="A46" s="160"/>
      <c r="B46" s="161"/>
      <c r="C46" s="161"/>
      <c r="D46" s="161"/>
      <c r="E46" s="162"/>
    </row>
    <row r="47" spans="1:5" ht="42.75" customHeight="1" x14ac:dyDescent="0.3">
      <c r="A47" s="245"/>
      <c r="B47" s="347" t="s">
        <v>75</v>
      </c>
      <c r="C47" s="347"/>
      <c r="D47" s="347"/>
      <c r="E47" s="348"/>
    </row>
    <row r="48" spans="1:5" s="49" customFormat="1" ht="30.75" customHeight="1" x14ac:dyDescent="0.35">
      <c r="A48" s="228" t="s">
        <v>2</v>
      </c>
      <c r="B48" s="180" t="s">
        <v>3</v>
      </c>
      <c r="C48" s="180" t="s">
        <v>4</v>
      </c>
      <c r="D48" s="181" t="s">
        <v>6</v>
      </c>
      <c r="E48" s="229" t="s">
        <v>296</v>
      </c>
    </row>
    <row r="49" spans="1:5" ht="49.2" customHeight="1" x14ac:dyDescent="0.3">
      <c r="A49" s="246"/>
      <c r="B49" s="214" t="s">
        <v>76</v>
      </c>
      <c r="C49" s="215"/>
      <c r="D49" s="215"/>
      <c r="E49" s="224"/>
    </row>
    <row r="50" spans="1:5" ht="31.95" customHeight="1" x14ac:dyDescent="0.3">
      <c r="A50" s="244" t="s">
        <v>77</v>
      </c>
      <c r="B50" s="214" t="s">
        <v>199</v>
      </c>
      <c r="C50" s="215" t="s">
        <v>4</v>
      </c>
      <c r="D50" s="215"/>
      <c r="E50" s="224"/>
    </row>
    <row r="51" spans="1:5" customFormat="1" ht="21.6" customHeight="1" x14ac:dyDescent="0.3">
      <c r="A51" s="158"/>
      <c r="B51" s="157"/>
      <c r="C51" s="157"/>
      <c r="D51" s="157"/>
      <c r="E51" s="159"/>
    </row>
    <row r="52" spans="1:5" x14ac:dyDescent="0.3">
      <c r="A52" s="245"/>
      <c r="B52" s="216" t="s">
        <v>82</v>
      </c>
      <c r="C52" s="217"/>
      <c r="D52" s="218"/>
      <c r="E52" s="227"/>
    </row>
    <row r="53" spans="1:5" s="49" customFormat="1" ht="30.75" customHeight="1" x14ac:dyDescent="0.35">
      <c r="A53" s="228" t="s">
        <v>2</v>
      </c>
      <c r="B53" s="180" t="s">
        <v>3</v>
      </c>
      <c r="C53" s="180" t="s">
        <v>4</v>
      </c>
      <c r="D53" s="181" t="s">
        <v>6</v>
      </c>
      <c r="E53" s="229" t="s">
        <v>296</v>
      </c>
    </row>
    <row r="54" spans="1:5" ht="35.25" customHeight="1" x14ac:dyDescent="0.3">
      <c r="A54" s="244" t="s">
        <v>83</v>
      </c>
      <c r="B54" s="214" t="s">
        <v>84</v>
      </c>
      <c r="C54" s="215" t="s">
        <v>16</v>
      </c>
      <c r="D54" s="215"/>
      <c r="E54" s="224"/>
    </row>
    <row r="55" spans="1:5" customFormat="1" ht="21" customHeight="1" x14ac:dyDescent="0.3">
      <c r="A55" s="160"/>
      <c r="B55" s="161"/>
      <c r="C55" s="161"/>
      <c r="D55" s="161"/>
      <c r="E55" s="162"/>
    </row>
    <row r="56" spans="1:5" ht="27" customHeight="1" x14ac:dyDescent="0.3">
      <c r="A56" s="245"/>
      <c r="B56" s="216" t="s">
        <v>200</v>
      </c>
      <c r="C56" s="217"/>
      <c r="D56" s="218"/>
      <c r="E56" s="227"/>
    </row>
    <row r="57" spans="1:5" s="49" customFormat="1" ht="30.75" customHeight="1" x14ac:dyDescent="0.35">
      <c r="A57" s="228" t="s">
        <v>2</v>
      </c>
      <c r="B57" s="180" t="s">
        <v>3</v>
      </c>
      <c r="C57" s="180" t="s">
        <v>4</v>
      </c>
      <c r="D57" s="181" t="s">
        <v>6</v>
      </c>
      <c r="E57" s="229" t="s">
        <v>296</v>
      </c>
    </row>
    <row r="58" spans="1:5" ht="31.95" customHeight="1" x14ac:dyDescent="0.3">
      <c r="A58" s="244" t="s">
        <v>90</v>
      </c>
      <c r="B58" s="237" t="s">
        <v>114</v>
      </c>
      <c r="C58" s="238" t="s">
        <v>13</v>
      </c>
      <c r="D58" s="238"/>
      <c r="E58" s="247"/>
    </row>
    <row r="59" spans="1:5" ht="38.4" customHeight="1" x14ac:dyDescent="0.3">
      <c r="A59" s="244" t="s">
        <v>94</v>
      </c>
      <c r="B59" s="239" t="s">
        <v>116</v>
      </c>
      <c r="C59" s="238" t="s">
        <v>13</v>
      </c>
      <c r="D59" s="238"/>
      <c r="E59" s="247"/>
    </row>
    <row r="60" spans="1:5" s="55" customFormat="1" ht="27.75" customHeight="1" x14ac:dyDescent="0.3">
      <c r="A60" s="263"/>
      <c r="B60" s="240" t="s">
        <v>117</v>
      </c>
      <c r="C60" s="261"/>
      <c r="D60" s="261"/>
      <c r="E60" s="262"/>
    </row>
    <row r="61" spans="1:5" ht="31.5" customHeight="1" x14ac:dyDescent="0.3">
      <c r="A61" s="244" t="s">
        <v>96</v>
      </c>
      <c r="B61" s="239" t="s">
        <v>119</v>
      </c>
      <c r="C61" s="238" t="s">
        <v>13</v>
      </c>
      <c r="D61" s="238"/>
      <c r="E61" s="247"/>
    </row>
    <row r="62" spans="1:5" customFormat="1" ht="27.75" customHeight="1" x14ac:dyDescent="0.3">
      <c r="A62" s="268"/>
      <c r="E62" s="269"/>
    </row>
    <row r="63" spans="1:5" ht="24.75" customHeight="1" x14ac:dyDescent="0.3">
      <c r="A63" s="248"/>
      <c r="B63" s="240" t="s">
        <v>121</v>
      </c>
      <c r="C63" s="238"/>
      <c r="D63" s="238"/>
      <c r="E63" s="247"/>
    </row>
    <row r="64" spans="1:5" ht="24.75" customHeight="1" x14ac:dyDescent="0.3">
      <c r="A64" s="244" t="s">
        <v>98</v>
      </c>
      <c r="B64" s="237" t="s">
        <v>175</v>
      </c>
      <c r="C64" s="238" t="s">
        <v>4</v>
      </c>
      <c r="D64" s="241"/>
      <c r="E64" s="247"/>
    </row>
    <row r="65" spans="1:6" ht="24.75" customHeight="1" x14ac:dyDescent="0.3">
      <c r="A65" s="244" t="s">
        <v>100</v>
      </c>
      <c r="B65" s="237" t="s">
        <v>201</v>
      </c>
      <c r="C65" s="238" t="s">
        <v>4</v>
      </c>
      <c r="D65" s="241"/>
      <c r="E65" s="247"/>
    </row>
    <row r="66" spans="1:6" customFormat="1" ht="27.75" customHeight="1" x14ac:dyDescent="0.3">
      <c r="A66" s="268"/>
      <c r="E66" s="269"/>
    </row>
    <row r="67" spans="1:6" ht="24.75" customHeight="1" x14ac:dyDescent="0.3">
      <c r="A67" s="248"/>
      <c r="B67" s="240" t="s">
        <v>129</v>
      </c>
      <c r="C67" s="238"/>
      <c r="D67" s="238"/>
      <c r="E67" s="247"/>
      <c r="F67" s="236"/>
    </row>
    <row r="68" spans="1:6" ht="24.75" customHeight="1" x14ac:dyDescent="0.3">
      <c r="A68" s="244" t="s">
        <v>202</v>
      </c>
      <c r="B68" s="237" t="s">
        <v>203</v>
      </c>
      <c r="C68" s="238" t="s">
        <v>4</v>
      </c>
      <c r="D68" s="241"/>
      <c r="E68" s="247">
        <f>'2-Kiosques BPU'!E56</f>
        <v>0</v>
      </c>
    </row>
    <row r="69" spans="1:6" customFormat="1" ht="27.75" customHeight="1" x14ac:dyDescent="0.3">
      <c r="A69" s="254"/>
      <c r="B69" s="255"/>
      <c r="C69" s="255"/>
      <c r="D69" s="255"/>
      <c r="E69" s="256"/>
    </row>
    <row r="70" spans="1:6" customFormat="1" ht="25.2" customHeight="1" x14ac:dyDescent="0.3">
      <c r="A70" s="268"/>
      <c r="E70" s="269"/>
    </row>
    <row r="71" spans="1:6" ht="24.75" customHeight="1" x14ac:dyDescent="0.3">
      <c r="A71" s="264"/>
      <c r="B71" s="265"/>
      <c r="C71" s="266"/>
      <c r="D71" s="266"/>
      <c r="E71" s="267"/>
    </row>
    <row r="72" spans="1:6" ht="24.75" customHeight="1" x14ac:dyDescent="0.3">
      <c r="A72" s="249"/>
      <c r="B72" s="242" t="s">
        <v>186</v>
      </c>
      <c r="C72" s="220"/>
      <c r="D72" s="215"/>
      <c r="E72" s="231"/>
    </row>
    <row r="73" spans="1:6" s="49" customFormat="1" ht="30.75" customHeight="1" x14ac:dyDescent="0.35">
      <c r="A73" s="228" t="s">
        <v>2</v>
      </c>
      <c r="B73" s="180" t="s">
        <v>3</v>
      </c>
      <c r="C73" s="180" t="s">
        <v>4</v>
      </c>
      <c r="D73" s="181" t="s">
        <v>6</v>
      </c>
      <c r="E73" s="229" t="s">
        <v>296</v>
      </c>
    </row>
    <row r="74" spans="1:6" ht="24.75" customHeight="1" x14ac:dyDescent="0.3">
      <c r="A74" s="244" t="s">
        <v>105</v>
      </c>
      <c r="B74" s="243" t="s">
        <v>151</v>
      </c>
      <c r="C74" s="182" t="s">
        <v>16</v>
      </c>
      <c r="D74" s="215"/>
      <c r="E74" s="250"/>
    </row>
    <row r="75" spans="1:6" customFormat="1" ht="21" customHeight="1" x14ac:dyDescent="0.3">
      <c r="A75" s="254"/>
      <c r="B75" s="255"/>
      <c r="C75" s="255"/>
      <c r="D75" s="255"/>
      <c r="E75" s="256"/>
    </row>
    <row r="76" spans="1:6" s="49" customFormat="1" ht="30" customHeight="1" x14ac:dyDescent="0.35">
      <c r="A76" s="257"/>
      <c r="B76" s="258"/>
      <c r="C76" s="259"/>
      <c r="D76" s="259"/>
      <c r="E76" s="260"/>
    </row>
    <row r="77" spans="1:6" s="49" customFormat="1" ht="30" customHeight="1" x14ac:dyDescent="0.35">
      <c r="A77" s="249"/>
      <c r="B77" s="242" t="s">
        <v>204</v>
      </c>
      <c r="C77" s="220"/>
      <c r="D77" s="215"/>
      <c r="E77" s="231"/>
    </row>
    <row r="78" spans="1:6" s="49" customFormat="1" ht="30" customHeight="1" x14ac:dyDescent="0.35">
      <c r="A78" s="228" t="s">
        <v>2</v>
      </c>
      <c r="B78" s="180" t="s">
        <v>3</v>
      </c>
      <c r="C78" s="180" t="s">
        <v>4</v>
      </c>
      <c r="D78" s="181" t="s">
        <v>6</v>
      </c>
      <c r="E78" s="229" t="s">
        <v>296</v>
      </c>
    </row>
    <row r="79" spans="1:6" s="49" customFormat="1" ht="39" customHeight="1" thickBot="1" x14ac:dyDescent="0.4">
      <c r="A79" s="251" t="s">
        <v>113</v>
      </c>
      <c r="B79" s="252" t="s">
        <v>155</v>
      </c>
      <c r="C79" s="253" t="s">
        <v>16</v>
      </c>
      <c r="D79" s="234"/>
      <c r="E79" s="235"/>
    </row>
    <row r="80" spans="1:6" customFormat="1" ht="17.399999999999999" customHeight="1" x14ac:dyDescent="0.3"/>
    <row r="81" customFormat="1" ht="30" customHeight="1" x14ac:dyDescent="0.3"/>
    <row r="82" customFormat="1" ht="30.75" customHeight="1" x14ac:dyDescent="0.3"/>
  </sheetData>
  <mergeCells count="4">
    <mergeCell ref="B13:E13"/>
    <mergeCell ref="B14:E14"/>
    <mergeCell ref="B26:E26"/>
    <mergeCell ref="B47:E47"/>
  </mergeCells>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2F5BA-E125-4630-8D96-EB66F36E5C1D}">
  <dimension ref="A1:L46"/>
  <sheetViews>
    <sheetView view="pageBreakPreview" topLeftCell="B1" zoomScale="85" zoomScaleNormal="85" zoomScaleSheetLayoutView="85" workbookViewId="0">
      <selection activeCell="D16" sqref="D16:E16"/>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ht="27" customHeight="1" x14ac:dyDescent="0.3">
      <c r="A12" s="4"/>
      <c r="B12" s="313" t="s">
        <v>0</v>
      </c>
      <c r="C12" s="313"/>
      <c r="D12" s="313"/>
      <c r="E12" s="313"/>
    </row>
    <row r="13" spans="1:5" ht="28.5" customHeight="1" x14ac:dyDescent="0.3">
      <c r="A13" s="4"/>
      <c r="B13" s="314" t="s">
        <v>283</v>
      </c>
      <c r="C13" s="314"/>
      <c r="D13" s="314"/>
      <c r="E13" s="314"/>
    </row>
    <row r="14" spans="1:5" x14ac:dyDescent="0.3">
      <c r="B14" s="5" t="s">
        <v>1</v>
      </c>
      <c r="C14" s="60"/>
      <c r="E14" s="4"/>
    </row>
    <row r="15" spans="1:5" ht="17.399999999999999" thickBot="1" x14ac:dyDescent="0.35">
      <c r="E15" s="4"/>
    </row>
    <row r="16" spans="1:5" s="49" customFormat="1" ht="28.2" customHeight="1" thickTop="1" x14ac:dyDescent="0.35">
      <c r="A16" s="209" t="s">
        <v>2</v>
      </c>
      <c r="B16" s="189" t="s">
        <v>3</v>
      </c>
      <c r="C16" s="190" t="s">
        <v>4</v>
      </c>
      <c r="D16" s="191" t="s">
        <v>6</v>
      </c>
      <c r="E16" s="192" t="s">
        <v>296</v>
      </c>
    </row>
    <row r="17" spans="1:5" s="49" customFormat="1" ht="30.75" customHeight="1" x14ac:dyDescent="0.35">
      <c r="A17" s="210" t="s">
        <v>8</v>
      </c>
      <c r="B17" s="222" t="s">
        <v>207</v>
      </c>
      <c r="C17" s="184" t="s">
        <v>10</v>
      </c>
      <c r="D17" s="185"/>
      <c r="E17" s="194" t="s">
        <v>194</v>
      </c>
    </row>
    <row r="18" spans="1:5" ht="33.6" customHeight="1" x14ac:dyDescent="0.3">
      <c r="A18" s="210" t="s">
        <v>11</v>
      </c>
      <c r="B18" s="223" t="s">
        <v>208</v>
      </c>
      <c r="C18" s="215" t="s">
        <v>13</v>
      </c>
      <c r="D18" s="215"/>
      <c r="E18" s="224"/>
    </row>
    <row r="19" spans="1:5" ht="22.95" customHeight="1" x14ac:dyDescent="0.3">
      <c r="A19" s="210" t="s">
        <v>14</v>
      </c>
      <c r="B19" s="223" t="s">
        <v>196</v>
      </c>
      <c r="C19" s="215" t="s">
        <v>13</v>
      </c>
      <c r="D19" s="215"/>
      <c r="E19" s="224"/>
    </row>
    <row r="20" spans="1:5" ht="28.2" customHeight="1" x14ac:dyDescent="0.3">
      <c r="A20" s="210" t="s">
        <v>17</v>
      </c>
      <c r="B20" s="223" t="s">
        <v>23</v>
      </c>
      <c r="C20" s="215" t="s">
        <v>21</v>
      </c>
      <c r="D20" s="215"/>
      <c r="E20" s="225"/>
    </row>
    <row r="21" spans="1:5" ht="30" customHeight="1" x14ac:dyDescent="0.3">
      <c r="A21" s="210" t="s">
        <v>19</v>
      </c>
      <c r="B21" s="223" t="s">
        <v>209</v>
      </c>
      <c r="C21" s="215" t="s">
        <v>21</v>
      </c>
      <c r="D21" s="215"/>
      <c r="E21" s="225"/>
    </row>
    <row r="22" spans="1:5" ht="29.4" customHeight="1" x14ac:dyDescent="0.3">
      <c r="A22" s="210" t="s">
        <v>22</v>
      </c>
      <c r="B22" s="223" t="s">
        <v>25</v>
      </c>
      <c r="C22" s="215" t="s">
        <v>21</v>
      </c>
      <c r="D22" s="215"/>
      <c r="E22" s="225"/>
    </row>
    <row r="23" spans="1:5" ht="31.95" customHeight="1" x14ac:dyDescent="0.3">
      <c r="A23" s="210" t="s">
        <v>24</v>
      </c>
      <c r="B23" s="223" t="s">
        <v>27</v>
      </c>
      <c r="C23" s="215" t="s">
        <v>21</v>
      </c>
      <c r="D23" s="215"/>
      <c r="E23" s="225"/>
    </row>
    <row r="24" spans="1:5" ht="26.25" customHeight="1" x14ac:dyDescent="0.3">
      <c r="A24" s="211"/>
      <c r="B24" s="226" t="s">
        <v>197</v>
      </c>
      <c r="C24" s="217"/>
      <c r="D24" s="218"/>
      <c r="E24" s="227"/>
    </row>
    <row r="25" spans="1:5" s="49" customFormat="1" ht="19.95" customHeight="1" x14ac:dyDescent="0.35">
      <c r="A25" s="212" t="s">
        <v>2</v>
      </c>
      <c r="B25" s="228" t="s">
        <v>3</v>
      </c>
      <c r="C25" s="180" t="s">
        <v>4</v>
      </c>
      <c r="D25" s="181" t="s">
        <v>6</v>
      </c>
      <c r="E25" s="229" t="s">
        <v>296</v>
      </c>
    </row>
    <row r="26" spans="1:5" ht="27" customHeight="1" x14ac:dyDescent="0.3">
      <c r="A26" s="210" t="s">
        <v>30</v>
      </c>
      <c r="B26" s="230" t="s">
        <v>31</v>
      </c>
      <c r="C26" s="220"/>
      <c r="D26" s="220"/>
      <c r="E26" s="231"/>
    </row>
    <row r="27" spans="1:5" ht="34.200000000000003" customHeight="1" x14ac:dyDescent="0.3">
      <c r="A27" s="210" t="s">
        <v>32</v>
      </c>
      <c r="B27" s="223" t="s">
        <v>33</v>
      </c>
      <c r="C27" s="215" t="s">
        <v>21</v>
      </c>
      <c r="D27" s="215"/>
      <c r="E27" s="224"/>
    </row>
    <row r="28" spans="1:5" ht="30.6" customHeight="1" x14ac:dyDescent="0.3">
      <c r="A28" s="210" t="s">
        <v>34</v>
      </c>
      <c r="B28" s="223" t="s">
        <v>210</v>
      </c>
      <c r="C28" s="215" t="s">
        <v>21</v>
      </c>
      <c r="D28" s="215"/>
      <c r="E28" s="224"/>
    </row>
    <row r="29" spans="1:5" ht="34.200000000000003" customHeight="1" x14ac:dyDescent="0.3">
      <c r="A29" s="210" t="s">
        <v>36</v>
      </c>
      <c r="B29" s="223" t="s">
        <v>37</v>
      </c>
      <c r="C29" s="215" t="s">
        <v>21</v>
      </c>
      <c r="D29" s="215"/>
      <c r="E29" s="224"/>
    </row>
    <row r="30" spans="1:5" ht="34.200000000000003" customHeight="1" x14ac:dyDescent="0.3">
      <c r="A30" s="210" t="s">
        <v>38</v>
      </c>
      <c r="B30" s="223" t="s">
        <v>41</v>
      </c>
      <c r="C30" s="215" t="s">
        <v>21</v>
      </c>
      <c r="D30" s="215"/>
      <c r="E30" s="224"/>
    </row>
    <row r="31" spans="1:5" ht="29.25" customHeight="1" x14ac:dyDescent="0.3">
      <c r="A31" s="210" t="s">
        <v>40</v>
      </c>
      <c r="B31" s="223" t="s">
        <v>47</v>
      </c>
      <c r="C31" s="215" t="s">
        <v>21</v>
      </c>
      <c r="D31" s="215"/>
      <c r="E31" s="224"/>
    </row>
    <row r="32" spans="1:5" ht="29.25" customHeight="1" x14ac:dyDescent="0.3">
      <c r="A32" s="210" t="s">
        <v>42</v>
      </c>
      <c r="B32" s="223" t="s">
        <v>211</v>
      </c>
      <c r="C32" s="215" t="s">
        <v>21</v>
      </c>
      <c r="D32" s="215"/>
      <c r="E32" s="224"/>
    </row>
    <row r="33" spans="1:5" ht="29.25" customHeight="1" x14ac:dyDescent="0.3">
      <c r="A33" s="210" t="s">
        <v>44</v>
      </c>
      <c r="B33" s="223" t="s">
        <v>212</v>
      </c>
      <c r="C33" s="215" t="s">
        <v>21</v>
      </c>
      <c r="D33" s="215"/>
      <c r="E33" s="224"/>
    </row>
    <row r="34" spans="1:5" ht="29.25" customHeight="1" x14ac:dyDescent="0.3">
      <c r="A34" s="210" t="s">
        <v>46</v>
      </c>
      <c r="B34" s="223" t="s">
        <v>213</v>
      </c>
      <c r="C34" s="215" t="s">
        <v>21</v>
      </c>
      <c r="D34" s="215"/>
      <c r="E34" s="224"/>
    </row>
    <row r="35" spans="1:5" customFormat="1" ht="16.95" customHeight="1" x14ac:dyDescent="0.3">
      <c r="B35" s="158"/>
      <c r="C35" s="157"/>
      <c r="D35" s="157"/>
      <c r="E35" s="159"/>
    </row>
    <row r="36" spans="1:5" x14ac:dyDescent="0.3">
      <c r="A36" s="211"/>
      <c r="B36" s="226" t="s">
        <v>65</v>
      </c>
      <c r="C36" s="217"/>
      <c r="D36" s="218"/>
      <c r="E36" s="227"/>
    </row>
    <row r="37" spans="1:5" s="49" customFormat="1" ht="30.75" customHeight="1" x14ac:dyDescent="0.35">
      <c r="A37" s="212" t="s">
        <v>2</v>
      </c>
      <c r="B37" s="228" t="s">
        <v>3</v>
      </c>
      <c r="C37" s="180" t="s">
        <v>4</v>
      </c>
      <c r="D37" s="181" t="s">
        <v>6</v>
      </c>
      <c r="E37" s="229" t="s">
        <v>296</v>
      </c>
    </row>
    <row r="38" spans="1:5" ht="37.200000000000003" customHeight="1" x14ac:dyDescent="0.3">
      <c r="A38" s="210" t="s">
        <v>66</v>
      </c>
      <c r="B38" s="223" t="s">
        <v>67</v>
      </c>
      <c r="C38" s="215" t="s">
        <v>16</v>
      </c>
      <c r="D38" s="215"/>
      <c r="E38" s="224"/>
    </row>
    <row r="39" spans="1:5" ht="23.4" customHeight="1" x14ac:dyDescent="0.3">
      <c r="A39" s="210" t="s">
        <v>68</v>
      </c>
      <c r="B39" s="232" t="s">
        <v>69</v>
      </c>
      <c r="C39" s="215" t="s">
        <v>16</v>
      </c>
      <c r="D39" s="215"/>
      <c r="E39" s="224"/>
    </row>
    <row r="40" spans="1:5" ht="30.75" customHeight="1" x14ac:dyDescent="0.3">
      <c r="A40" s="210" t="s">
        <v>70</v>
      </c>
      <c r="B40" s="223" t="s">
        <v>73</v>
      </c>
      <c r="C40" s="215" t="s">
        <v>10</v>
      </c>
      <c r="D40" s="215"/>
      <c r="E40" s="224"/>
    </row>
    <row r="41" spans="1:5" customFormat="1" ht="21" customHeight="1" x14ac:dyDescent="0.3">
      <c r="B41" s="158"/>
      <c r="C41" s="157"/>
      <c r="D41" s="157"/>
      <c r="E41" s="159"/>
    </row>
    <row r="42" spans="1:5" ht="22.2" customHeight="1" x14ac:dyDescent="0.3">
      <c r="A42" s="211"/>
      <c r="B42" s="349" t="s">
        <v>75</v>
      </c>
      <c r="C42" s="347"/>
      <c r="D42" s="347"/>
      <c r="E42" s="348"/>
    </row>
    <row r="43" spans="1:5" s="49" customFormat="1" ht="30.75" customHeight="1" x14ac:dyDescent="0.35">
      <c r="A43" s="212" t="s">
        <v>2</v>
      </c>
      <c r="B43" s="228" t="s">
        <v>3</v>
      </c>
      <c r="C43" s="180" t="s">
        <v>4</v>
      </c>
      <c r="D43" s="181" t="s">
        <v>6</v>
      </c>
      <c r="E43" s="229" t="s">
        <v>296</v>
      </c>
    </row>
    <row r="44" spans="1:5" ht="31.2" customHeight="1" x14ac:dyDescent="0.3">
      <c r="A44" s="213"/>
      <c r="B44" s="223" t="s">
        <v>76</v>
      </c>
      <c r="C44" s="215"/>
      <c r="D44" s="215"/>
      <c r="E44" s="224"/>
    </row>
    <row r="45" spans="1:5" ht="44.4" customHeight="1" x14ac:dyDescent="0.3">
      <c r="A45" s="210" t="s">
        <v>77</v>
      </c>
      <c r="B45" s="223" t="s">
        <v>214</v>
      </c>
      <c r="C45" s="215" t="s">
        <v>4</v>
      </c>
      <c r="D45" s="215"/>
      <c r="E45" s="224"/>
    </row>
    <row r="46" spans="1:5" ht="35.4" customHeight="1" thickBot="1" x14ac:dyDescent="0.35">
      <c r="A46" s="210" t="s">
        <v>79</v>
      </c>
      <c r="B46" s="233" t="s">
        <v>215</v>
      </c>
      <c r="C46" s="234" t="s">
        <v>10</v>
      </c>
      <c r="D46" s="234"/>
      <c r="E46" s="235"/>
    </row>
  </sheetData>
  <mergeCells count="3">
    <mergeCell ref="B12:E12"/>
    <mergeCell ref="B13:E13"/>
    <mergeCell ref="B42:E42"/>
  </mergeCells>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A8E52-D3DA-4DC5-BF2A-90454016339B}">
  <dimension ref="A1:L18"/>
  <sheetViews>
    <sheetView view="pageBreakPreview" topLeftCell="A6" zoomScale="85" zoomScaleNormal="85" zoomScaleSheetLayoutView="85" workbookViewId="0">
      <selection activeCell="B18" sqref="B18"/>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20"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284</v>
      </c>
      <c r="C14" s="314"/>
      <c r="D14" s="314"/>
      <c r="E14" s="314"/>
    </row>
    <row r="15" spans="1:5" ht="28.5" customHeight="1" x14ac:dyDescent="0.3">
      <c r="A15" s="4"/>
      <c r="B15" s="350"/>
      <c r="C15" s="350"/>
      <c r="D15" s="350"/>
      <c r="E15" s="350"/>
    </row>
    <row r="16" spans="1:5" ht="30" customHeight="1" thickBot="1" x14ac:dyDescent="0.35">
      <c r="A16" s="201"/>
      <c r="B16" s="202"/>
      <c r="C16" s="203"/>
      <c r="D16" s="203"/>
      <c r="E16" s="204"/>
    </row>
    <row r="17" spans="1:5" ht="30" customHeight="1" thickBot="1" x14ac:dyDescent="0.35">
      <c r="A17" s="164" t="s">
        <v>2</v>
      </c>
      <c r="B17" s="165" t="s">
        <v>3</v>
      </c>
      <c r="C17" s="165" t="s">
        <v>4</v>
      </c>
      <c r="D17" s="166" t="s">
        <v>6</v>
      </c>
      <c r="E17" s="167" t="s">
        <v>296</v>
      </c>
    </row>
    <row r="18" spans="1:5" ht="18.600000000000001" thickBot="1" x14ac:dyDescent="0.35">
      <c r="A18" s="205" t="s">
        <v>8</v>
      </c>
      <c r="B18" s="206" t="s">
        <v>218</v>
      </c>
      <c r="C18" s="207" t="s">
        <v>143</v>
      </c>
      <c r="D18" s="207"/>
      <c r="E18" s="208"/>
    </row>
  </sheetData>
  <mergeCells count="3">
    <mergeCell ref="B13:E13"/>
    <mergeCell ref="B14:E14"/>
    <mergeCell ref="B15:E15"/>
  </mergeCells>
  <pageMargins left="0.70866141732283472" right="0.70866141732283472" top="0.74803149606299213" bottom="0.74803149606299213" header="0.31496062992125984" footer="0.31496062992125984"/>
  <pageSetup paperSize="9" scale="5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17254-8B10-4D91-94FB-21C539C0C5A4}">
  <dimension ref="A1:L29"/>
  <sheetViews>
    <sheetView view="pageBreakPreview" topLeftCell="A12"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21.554687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285</v>
      </c>
      <c r="C14" s="314"/>
      <c r="D14" s="314"/>
      <c r="E14" s="314"/>
    </row>
    <row r="15" spans="1:5" ht="28.5" customHeight="1" x14ac:dyDescent="0.3">
      <c r="A15" s="4"/>
      <c r="B15" s="350"/>
      <c r="C15" s="350"/>
      <c r="D15" s="350"/>
      <c r="E15" s="350"/>
    </row>
    <row r="16" spans="1:5" ht="28.5" customHeight="1" x14ac:dyDescent="0.3">
      <c r="A16" s="4"/>
      <c r="B16" s="321"/>
      <c r="C16" s="322"/>
      <c r="D16" s="322"/>
      <c r="E16" s="322"/>
    </row>
    <row r="17" spans="1:5" x14ac:dyDescent="0.3">
      <c r="B17" s="5"/>
      <c r="C17" s="60"/>
      <c r="E17" s="4"/>
    </row>
    <row r="18" spans="1:5" ht="17.399999999999999" thickBot="1" x14ac:dyDescent="0.35">
      <c r="E18" s="4"/>
    </row>
    <row r="19" spans="1:5" s="49" customFormat="1" ht="30.75" customHeight="1" x14ac:dyDescent="0.35">
      <c r="A19" s="189" t="s">
        <v>2</v>
      </c>
      <c r="B19" s="190" t="s">
        <v>3</v>
      </c>
      <c r="C19" s="190" t="s">
        <v>4</v>
      </c>
      <c r="D19" s="191" t="s">
        <v>6</v>
      </c>
      <c r="E19" s="192" t="s">
        <v>296</v>
      </c>
    </row>
    <row r="20" spans="1:5" s="49" customFormat="1" ht="30.75" customHeight="1" x14ac:dyDescent="0.35">
      <c r="A20" s="193" t="s">
        <v>8</v>
      </c>
      <c r="B20" s="183" t="s">
        <v>9</v>
      </c>
      <c r="C20" s="184" t="s">
        <v>10</v>
      </c>
      <c r="D20" s="185"/>
      <c r="E20" s="194"/>
    </row>
    <row r="21" spans="1:5" ht="36.6" customHeight="1" x14ac:dyDescent="0.3">
      <c r="A21" s="193" t="s">
        <v>11</v>
      </c>
      <c r="B21" s="186" t="s">
        <v>227</v>
      </c>
      <c r="C21" s="187" t="s">
        <v>13</v>
      </c>
      <c r="D21" s="188"/>
      <c r="E21" s="195"/>
    </row>
    <row r="22" spans="1:5" ht="33" customHeight="1" x14ac:dyDescent="0.3">
      <c r="A22" s="193" t="s">
        <v>14</v>
      </c>
      <c r="B22" s="186" t="s">
        <v>229</v>
      </c>
      <c r="C22" s="187" t="s">
        <v>16</v>
      </c>
      <c r="D22" s="188"/>
      <c r="E22" s="195"/>
    </row>
    <row r="23" spans="1:5" ht="28.95" customHeight="1" x14ac:dyDescent="0.3">
      <c r="A23" s="193" t="s">
        <v>17</v>
      </c>
      <c r="B23" s="186" t="s">
        <v>231</v>
      </c>
      <c r="C23" s="187" t="s">
        <v>222</v>
      </c>
      <c r="D23" s="188"/>
      <c r="E23" s="195"/>
    </row>
    <row r="24" spans="1:5" ht="46.2" customHeight="1" x14ac:dyDescent="0.3">
      <c r="A24" s="193" t="s">
        <v>19</v>
      </c>
      <c r="B24" s="186" t="s">
        <v>27</v>
      </c>
      <c r="C24" s="187" t="s">
        <v>222</v>
      </c>
      <c r="D24" s="188"/>
      <c r="E24" s="195"/>
    </row>
    <row r="25" spans="1:5" ht="46.2" customHeight="1" x14ac:dyDescent="0.3">
      <c r="A25" s="193" t="s">
        <v>22</v>
      </c>
      <c r="B25" s="186" t="s">
        <v>234</v>
      </c>
      <c r="C25" s="187" t="s">
        <v>222</v>
      </c>
      <c r="D25" s="188"/>
      <c r="E25" s="195"/>
    </row>
    <row r="26" spans="1:5" ht="46.2" customHeight="1" x14ac:dyDescent="0.3">
      <c r="A26" s="193" t="s">
        <v>24</v>
      </c>
      <c r="B26" s="186" t="s">
        <v>235</v>
      </c>
      <c r="C26" s="187" t="s">
        <v>306</v>
      </c>
      <c r="D26" s="188"/>
      <c r="E26" s="195"/>
    </row>
    <row r="27" spans="1:5" ht="37.200000000000003" customHeight="1" x14ac:dyDescent="0.3">
      <c r="A27" s="193" t="s">
        <v>26</v>
      </c>
      <c r="B27" s="186" t="s">
        <v>238</v>
      </c>
      <c r="C27" s="187" t="s">
        <v>16</v>
      </c>
      <c r="D27" s="188"/>
      <c r="E27" s="195"/>
    </row>
    <row r="28" spans="1:5" ht="46.2" customHeight="1" x14ac:dyDescent="0.3">
      <c r="A28" s="193" t="s">
        <v>223</v>
      </c>
      <c r="B28" s="186" t="s">
        <v>240</v>
      </c>
      <c r="C28" s="187" t="s">
        <v>10</v>
      </c>
      <c r="D28" s="188"/>
      <c r="E28" s="195"/>
    </row>
    <row r="29" spans="1:5" ht="46.2" customHeight="1" thickBot="1" x14ac:dyDescent="0.35">
      <c r="A29" s="196" t="s">
        <v>224</v>
      </c>
      <c r="B29" s="197" t="s">
        <v>241</v>
      </c>
      <c r="C29" s="198" t="s">
        <v>10</v>
      </c>
      <c r="D29" s="199"/>
      <c r="E29" s="200"/>
    </row>
  </sheetData>
  <mergeCells count="4">
    <mergeCell ref="B13:E13"/>
    <mergeCell ref="B14:E14"/>
    <mergeCell ref="B15:E15"/>
    <mergeCell ref="B16:E16"/>
  </mergeCells>
  <pageMargins left="0.70866141732283472" right="0.70866141732283472" top="0.74803149606299213" bottom="0.74803149606299213" header="0.31496062992125984" footer="0.31496062992125984"/>
  <pageSetup paperSize="9" scale="5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C28A-4A7D-434D-B12F-E3EE2391DA5A}">
  <dimension ref="A1:L34"/>
  <sheetViews>
    <sheetView view="pageBreakPreview"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3.44140625" style="4" customWidth="1"/>
    <col min="5" max="5" width="20.664062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286</v>
      </c>
      <c r="C14" s="314"/>
      <c r="D14" s="314"/>
      <c r="E14" s="314"/>
    </row>
    <row r="15" spans="1:5" ht="20.399999999999999" x14ac:dyDescent="0.3">
      <c r="B15" s="350"/>
      <c r="C15" s="350"/>
      <c r="D15" s="350"/>
      <c r="E15" s="350"/>
    </row>
    <row r="16" spans="1:5" ht="17.399999999999999" thickBot="1" x14ac:dyDescent="0.35">
      <c r="E16" s="4"/>
    </row>
    <row r="17" spans="1:5" s="49" customFormat="1" ht="30.75" customHeight="1" x14ac:dyDescent="0.35">
      <c r="A17" s="164" t="s">
        <v>2</v>
      </c>
      <c r="B17" s="165" t="s">
        <v>3</v>
      </c>
      <c r="C17" s="165" t="s">
        <v>4</v>
      </c>
      <c r="D17" s="166" t="s">
        <v>6</v>
      </c>
      <c r="E17" s="167" t="s">
        <v>296</v>
      </c>
    </row>
    <row r="18" spans="1:5" s="49" customFormat="1" ht="30.75" customHeight="1" x14ac:dyDescent="0.35">
      <c r="A18" s="177" t="s">
        <v>8</v>
      </c>
      <c r="B18" s="106" t="s">
        <v>9</v>
      </c>
      <c r="C18" s="107" t="s">
        <v>10</v>
      </c>
      <c r="D18" s="107"/>
      <c r="E18" s="178"/>
    </row>
    <row r="19" spans="1:5" ht="46.2" customHeight="1" x14ac:dyDescent="0.3">
      <c r="A19" s="177" t="s">
        <v>11</v>
      </c>
      <c r="B19" s="106" t="s">
        <v>221</v>
      </c>
      <c r="C19" s="107" t="s">
        <v>13</v>
      </c>
      <c r="D19" s="115"/>
      <c r="E19" s="174"/>
    </row>
    <row r="20" spans="1:5" ht="33" customHeight="1" x14ac:dyDescent="0.3">
      <c r="A20" s="177" t="s">
        <v>14</v>
      </c>
      <c r="B20" s="106" t="s">
        <v>243</v>
      </c>
      <c r="C20" s="107" t="s">
        <v>16</v>
      </c>
      <c r="D20" s="108"/>
      <c r="E20" s="174"/>
    </row>
    <row r="21" spans="1:5" ht="28.95" customHeight="1" x14ac:dyDescent="0.3">
      <c r="A21" s="177" t="s">
        <v>17</v>
      </c>
      <c r="B21" s="106" t="s">
        <v>231</v>
      </c>
      <c r="C21" s="107" t="s">
        <v>222</v>
      </c>
      <c r="D21" s="108"/>
      <c r="E21" s="174"/>
    </row>
    <row r="22" spans="1:5" ht="36" customHeight="1" x14ac:dyDescent="0.3">
      <c r="A22" s="177" t="s">
        <v>19</v>
      </c>
      <c r="B22" s="106" t="s">
        <v>25</v>
      </c>
      <c r="C22" s="107" t="s">
        <v>222</v>
      </c>
      <c r="D22" s="108"/>
      <c r="E22" s="174"/>
    </row>
    <row r="23" spans="1:5" ht="30.6" customHeight="1" x14ac:dyDescent="0.3">
      <c r="A23" s="177" t="s">
        <v>22</v>
      </c>
      <c r="B23" s="106" t="s">
        <v>27</v>
      </c>
      <c r="C23" s="107" t="s">
        <v>222</v>
      </c>
      <c r="D23" s="108"/>
      <c r="E23" s="174"/>
    </row>
    <row r="24" spans="1:5" ht="30.6" customHeight="1" x14ac:dyDescent="0.3">
      <c r="A24" s="177" t="s">
        <v>24</v>
      </c>
      <c r="B24" s="106" t="s">
        <v>33</v>
      </c>
      <c r="C24" s="107" t="s">
        <v>222</v>
      </c>
      <c r="D24" s="108"/>
      <c r="E24" s="174"/>
    </row>
    <row r="25" spans="1:5" ht="43.95" customHeight="1" x14ac:dyDescent="0.3">
      <c r="A25" s="177" t="s">
        <v>26</v>
      </c>
      <c r="B25" s="106" t="s">
        <v>234</v>
      </c>
      <c r="C25" s="107" t="s">
        <v>222</v>
      </c>
      <c r="D25" s="108"/>
      <c r="E25" s="174"/>
    </row>
    <row r="26" spans="1:5" ht="31.95" customHeight="1" x14ac:dyDescent="0.3">
      <c r="A26" s="177" t="s">
        <v>223</v>
      </c>
      <c r="B26" s="106" t="s">
        <v>67</v>
      </c>
      <c r="C26" s="107" t="s">
        <v>16</v>
      </c>
      <c r="D26" s="108"/>
      <c r="E26" s="174"/>
    </row>
    <row r="27" spans="1:5" ht="46.2" customHeight="1" x14ac:dyDescent="0.3">
      <c r="A27" s="177" t="s">
        <v>224</v>
      </c>
      <c r="B27" s="106" t="s">
        <v>43</v>
      </c>
      <c r="C27" s="107" t="s">
        <v>222</v>
      </c>
      <c r="D27" s="108"/>
      <c r="E27" s="174"/>
    </row>
    <row r="28" spans="1:5" ht="55.95" customHeight="1" x14ac:dyDescent="0.3">
      <c r="A28" s="177" t="s">
        <v>225</v>
      </c>
      <c r="B28" s="106" t="s">
        <v>251</v>
      </c>
      <c r="C28" s="107" t="s">
        <v>322</v>
      </c>
      <c r="D28" s="108"/>
      <c r="E28" s="174"/>
    </row>
    <row r="29" spans="1:5" ht="55.95" customHeight="1" x14ac:dyDescent="0.3">
      <c r="A29" s="177" t="s">
        <v>253</v>
      </c>
      <c r="B29" s="106" t="s">
        <v>316</v>
      </c>
      <c r="C29" s="107" t="s">
        <v>318</v>
      </c>
      <c r="D29" s="108"/>
      <c r="E29" s="174"/>
    </row>
    <row r="30" spans="1:5" ht="55.95" customHeight="1" x14ac:dyDescent="0.3">
      <c r="A30" s="177" t="s">
        <v>254</v>
      </c>
      <c r="B30" s="106" t="s">
        <v>315</v>
      </c>
      <c r="C30" s="107" t="s">
        <v>318</v>
      </c>
      <c r="D30" s="108"/>
      <c r="E30" s="174"/>
    </row>
    <row r="31" spans="1:5" ht="60.6" customHeight="1" x14ac:dyDescent="0.3">
      <c r="A31" s="177" t="s">
        <v>257</v>
      </c>
      <c r="B31" s="106" t="s">
        <v>255</v>
      </c>
      <c r="C31" s="107" t="s">
        <v>16</v>
      </c>
      <c r="D31" s="108"/>
      <c r="E31" s="174"/>
    </row>
    <row r="32" spans="1:5" ht="31.95" customHeight="1" x14ac:dyDescent="0.3">
      <c r="A32" s="177" t="s">
        <v>260</v>
      </c>
      <c r="B32" s="106" t="s">
        <v>258</v>
      </c>
      <c r="C32" s="107" t="s">
        <v>4</v>
      </c>
      <c r="D32" s="108"/>
      <c r="E32" s="174"/>
    </row>
    <row r="33" spans="1:5" ht="31.95" customHeight="1" x14ac:dyDescent="0.3">
      <c r="A33" s="177" t="s">
        <v>261</v>
      </c>
      <c r="B33" s="106" t="s">
        <v>131</v>
      </c>
      <c r="C33" s="107" t="s">
        <v>4</v>
      </c>
      <c r="D33" s="108"/>
      <c r="E33" s="174"/>
    </row>
    <row r="34" spans="1:5" ht="30.6" customHeight="1" thickBot="1" x14ac:dyDescent="0.35">
      <c r="A34" s="179" t="s">
        <v>317</v>
      </c>
      <c r="B34" s="170" t="s">
        <v>262</v>
      </c>
      <c r="C34" s="171" t="s">
        <v>4</v>
      </c>
      <c r="D34" s="175"/>
      <c r="E34" s="176"/>
    </row>
  </sheetData>
  <mergeCells count="3">
    <mergeCell ref="B13:E13"/>
    <mergeCell ref="B14:E14"/>
    <mergeCell ref="B15:E15"/>
  </mergeCells>
  <phoneticPr fontId="4" type="noConversion"/>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8C13-EF8E-400E-A43B-C24BF86C278B}">
  <dimension ref="A1:L22"/>
  <sheetViews>
    <sheetView view="pageBreakPreview" topLeftCell="A10"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23.5546875" style="4" customWidth="1"/>
    <col min="5" max="5" width="21.33203125" style="1" customWidth="1"/>
    <col min="6" max="8" width="9.109375" style="1" hidden="1" customWidth="1"/>
    <col min="9" max="9" width="9.88671875" style="1" hidden="1" customWidth="1"/>
    <col min="10" max="12" width="9.109375" style="1" hidden="1" customWidth="1"/>
    <col min="13"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287</v>
      </c>
      <c r="C14" s="314"/>
      <c r="D14" s="314"/>
      <c r="E14" s="314"/>
    </row>
    <row r="15" spans="1:5" ht="20.399999999999999" x14ac:dyDescent="0.3">
      <c r="B15" s="350"/>
      <c r="C15" s="350"/>
      <c r="D15" s="350"/>
      <c r="E15" s="350"/>
    </row>
    <row r="16" spans="1:5" ht="17.399999999999999" thickBot="1" x14ac:dyDescent="0.35">
      <c r="E16" s="4"/>
    </row>
    <row r="17" spans="1:5" s="49" customFormat="1" ht="30.75" customHeight="1" x14ac:dyDescent="0.35">
      <c r="A17" s="164" t="s">
        <v>2</v>
      </c>
      <c r="B17" s="165" t="s">
        <v>3</v>
      </c>
      <c r="C17" s="165" t="s">
        <v>4</v>
      </c>
      <c r="D17" s="166" t="s">
        <v>6</v>
      </c>
      <c r="E17" s="167" t="s">
        <v>296</v>
      </c>
    </row>
    <row r="18" spans="1:5" s="49" customFormat="1" ht="30.75" customHeight="1" x14ac:dyDescent="0.35">
      <c r="A18" s="168" t="s">
        <v>8</v>
      </c>
      <c r="B18" s="154" t="s">
        <v>9</v>
      </c>
      <c r="C18" s="136" t="s">
        <v>10</v>
      </c>
      <c r="D18" s="136"/>
      <c r="E18" s="173"/>
    </row>
    <row r="19" spans="1:5" ht="46.2" customHeight="1" x14ac:dyDescent="0.3">
      <c r="A19" s="168" t="s">
        <v>11</v>
      </c>
      <c r="B19" s="106" t="s">
        <v>221</v>
      </c>
      <c r="C19" s="107" t="s">
        <v>13</v>
      </c>
      <c r="D19" s="115"/>
      <c r="E19" s="174"/>
    </row>
    <row r="20" spans="1:5" ht="33" customHeight="1" x14ac:dyDescent="0.3">
      <c r="A20" s="168" t="s">
        <v>14</v>
      </c>
      <c r="B20" s="106" t="s">
        <v>266</v>
      </c>
      <c r="C20" s="107" t="s">
        <v>16</v>
      </c>
      <c r="D20" s="108"/>
      <c r="E20" s="174"/>
    </row>
    <row r="21" spans="1:5" ht="31.95" customHeight="1" x14ac:dyDescent="0.3">
      <c r="A21" s="168" t="s">
        <v>17</v>
      </c>
      <c r="B21" s="106" t="s">
        <v>268</v>
      </c>
      <c r="C21" s="107" t="s">
        <v>16</v>
      </c>
      <c r="D21" s="108"/>
      <c r="E21" s="174"/>
    </row>
    <row r="22" spans="1:5" ht="25.95" customHeight="1" thickBot="1" x14ac:dyDescent="0.35">
      <c r="A22" s="169" t="s">
        <v>19</v>
      </c>
      <c r="B22" s="170" t="s">
        <v>270</v>
      </c>
      <c r="C22" s="171" t="s">
        <v>222</v>
      </c>
      <c r="D22" s="175"/>
      <c r="E22" s="176"/>
    </row>
  </sheetData>
  <mergeCells count="3">
    <mergeCell ref="B13:E13"/>
    <mergeCell ref="B14:E14"/>
    <mergeCell ref="B15:E15"/>
  </mergeCells>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A5048-DFF1-4A99-BBA1-2C851558B891}">
  <sheetPr>
    <tabColor rgb="FFFFFF00"/>
  </sheetPr>
  <dimension ref="A1:P20"/>
  <sheetViews>
    <sheetView view="pageBreakPreview" topLeftCell="A18" zoomScale="85" zoomScaleNormal="85" zoomScaleSheetLayoutView="85" workbookViewId="0">
      <selection activeCell="B15" sqref="B15:D15"/>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5.33203125" style="1" customWidth="1"/>
    <col min="5" max="5" width="18.6640625" style="1" customWidth="1"/>
    <col min="6" max="8" width="9.109375" style="1" hidden="1" customWidth="1"/>
    <col min="9" max="9" width="9.88671875" style="1" hidden="1" customWidth="1"/>
    <col min="10" max="12" width="9.109375" style="1" hidden="1" customWidth="1"/>
    <col min="13" max="15" width="9.109375" style="1"/>
    <col min="16" max="16" width="37.88671875" style="1" customWidth="1"/>
    <col min="17" max="16384" width="9.109375" style="1"/>
  </cols>
  <sheetData>
    <row r="1" spans="1:5" x14ac:dyDescent="0.3">
      <c r="B1" s="2"/>
      <c r="C1" s="58"/>
    </row>
    <row r="2" spans="1:5" x14ac:dyDescent="0.3">
      <c r="B2" s="3"/>
      <c r="C2" s="59"/>
    </row>
    <row r="3" spans="1:5" x14ac:dyDescent="0.3">
      <c r="B3" s="3"/>
      <c r="C3" s="59"/>
    </row>
    <row r="6" spans="1:5" ht="23.4" customHeight="1" x14ac:dyDescent="0.3">
      <c r="A6" s="4"/>
    </row>
    <row r="7" spans="1:5" x14ac:dyDescent="0.3">
      <c r="A7" s="4"/>
    </row>
    <row r="8" spans="1:5" x14ac:dyDescent="0.3">
      <c r="A8" s="4"/>
    </row>
    <row r="9" spans="1:5" x14ac:dyDescent="0.3">
      <c r="A9" s="4"/>
    </row>
    <row r="10" spans="1:5" x14ac:dyDescent="0.3">
      <c r="A10" s="4"/>
    </row>
    <row r="11" spans="1:5" x14ac:dyDescent="0.3">
      <c r="A11" s="4"/>
    </row>
    <row r="12" spans="1:5" x14ac:dyDescent="0.3">
      <c r="A12" s="4"/>
    </row>
    <row r="13" spans="1:5" ht="27" customHeight="1" x14ac:dyDescent="0.3">
      <c r="A13" s="4"/>
      <c r="B13" s="313" t="s">
        <v>0</v>
      </c>
      <c r="C13" s="313"/>
      <c r="D13" s="313"/>
      <c r="E13" s="313"/>
    </row>
    <row r="14" spans="1:5" ht="28.5" customHeight="1" x14ac:dyDescent="0.3">
      <c r="A14" s="4"/>
      <c r="B14" s="314" t="s">
        <v>303</v>
      </c>
      <c r="C14" s="314"/>
      <c r="D14" s="314"/>
      <c r="E14" s="314"/>
    </row>
    <row r="15" spans="1:5" ht="36.6" customHeight="1" thickBot="1" x14ac:dyDescent="0.35">
      <c r="B15" s="320" t="s">
        <v>302</v>
      </c>
      <c r="C15" s="320"/>
      <c r="D15" s="320"/>
      <c r="E15" s="4"/>
    </row>
    <row r="16" spans="1:5" ht="18" thickTop="1" thickBot="1" x14ac:dyDescent="0.35">
      <c r="D16" s="4"/>
      <c r="E16" s="4"/>
    </row>
    <row r="17" spans="1:16" s="49" customFormat="1" ht="30.75" customHeight="1" thickTop="1" x14ac:dyDescent="0.35">
      <c r="A17" s="66" t="s">
        <v>2</v>
      </c>
      <c r="B17" s="67" t="s">
        <v>3</v>
      </c>
      <c r="C17" s="67" t="s">
        <v>4</v>
      </c>
      <c r="D17" s="69" t="s">
        <v>6</v>
      </c>
      <c r="E17" s="69" t="s">
        <v>296</v>
      </c>
      <c r="P17" s="307"/>
    </row>
    <row r="18" spans="1:16" s="49" customFormat="1" ht="70.2" customHeight="1" x14ac:dyDescent="0.35">
      <c r="A18" s="103" t="s">
        <v>8</v>
      </c>
      <c r="B18" s="309" t="s">
        <v>304</v>
      </c>
      <c r="C18" s="136" t="s">
        <v>10</v>
      </c>
      <c r="D18" s="136"/>
      <c r="E18" s="155"/>
      <c r="P18" s="307"/>
    </row>
    <row r="19" spans="1:16" x14ac:dyDescent="0.3">
      <c r="P19" s="307"/>
    </row>
    <row r="20" spans="1:16" x14ac:dyDescent="0.3">
      <c r="P20" s="308"/>
    </row>
  </sheetData>
  <mergeCells count="3">
    <mergeCell ref="B13:E13"/>
    <mergeCell ref="B14:E14"/>
    <mergeCell ref="B15:D15"/>
  </mergeCells>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6"/>
  <sheetViews>
    <sheetView view="pageBreakPreview" topLeftCell="A10" zoomScale="85" zoomScaleNormal="85" zoomScaleSheetLayoutView="85" workbookViewId="0">
      <selection activeCell="F22" sqref="F22"/>
    </sheetView>
  </sheetViews>
  <sheetFormatPr baseColWidth="10" defaultColWidth="9.109375" defaultRowHeight="16.8" x14ac:dyDescent="0.3"/>
  <cols>
    <col min="1" max="1" width="8.88671875" style="1" customWidth="1"/>
    <col min="2" max="2" width="89.109375" style="1" customWidth="1"/>
    <col min="3" max="3" width="8.88671875" style="4" customWidth="1"/>
    <col min="4" max="4" width="13.44140625" style="4" customWidth="1"/>
    <col min="5" max="5" width="15.109375" style="1" customWidth="1"/>
    <col min="6" max="6" width="19.664062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294</v>
      </c>
      <c r="C14" s="314"/>
      <c r="D14" s="314"/>
      <c r="E14" s="314"/>
      <c r="F14" s="314"/>
    </row>
    <row r="15" spans="1:6" ht="28.5" customHeight="1" thickBot="1" x14ac:dyDescent="0.35">
      <c r="A15" s="4"/>
      <c r="B15" s="5" t="s">
        <v>158</v>
      </c>
      <c r="C15" s="83"/>
      <c r="D15" s="83"/>
      <c r="E15" s="83"/>
      <c r="F15" s="83"/>
    </row>
    <row r="16" spans="1:6" ht="28.5" customHeight="1" thickTop="1" x14ac:dyDescent="0.3">
      <c r="A16" s="66"/>
      <c r="B16" s="67"/>
      <c r="C16" s="67"/>
      <c r="D16" s="68"/>
      <c r="E16" s="69"/>
      <c r="F16" s="70"/>
    </row>
    <row r="17" spans="1:6" ht="28.5" customHeight="1" x14ac:dyDescent="0.3">
      <c r="A17" s="6" t="s">
        <v>8</v>
      </c>
      <c r="B17" s="127" t="s">
        <v>9</v>
      </c>
      <c r="C17" s="136" t="s">
        <v>10</v>
      </c>
      <c r="D17" s="8">
        <v>1</v>
      </c>
      <c r="E17" s="8"/>
      <c r="F17" s="141"/>
    </row>
    <row r="18" spans="1:6" ht="28.5" customHeight="1" x14ac:dyDescent="0.3">
      <c r="A18" s="6" t="s">
        <v>11</v>
      </c>
      <c r="B18" s="7" t="s">
        <v>159</v>
      </c>
      <c r="C18" s="8" t="s">
        <v>10</v>
      </c>
      <c r="D18" s="8">
        <v>1</v>
      </c>
      <c r="E18" s="9"/>
      <c r="F18" s="10"/>
    </row>
    <row r="19" spans="1:6" ht="28.5" customHeight="1" x14ac:dyDescent="0.3">
      <c r="A19" s="6" t="s">
        <v>14</v>
      </c>
      <c r="B19" s="7" t="s">
        <v>160</v>
      </c>
      <c r="C19" s="8" t="s">
        <v>10</v>
      </c>
      <c r="D19" s="8">
        <v>1</v>
      </c>
      <c r="E19" s="9"/>
      <c r="F19" s="10"/>
    </row>
    <row r="20" spans="1:6" ht="34.950000000000003" customHeight="1" x14ac:dyDescent="0.3">
      <c r="A20" s="6" t="s">
        <v>17</v>
      </c>
      <c r="B20" s="7" t="s">
        <v>161</v>
      </c>
      <c r="C20" s="8" t="s">
        <v>10</v>
      </c>
      <c r="D20" s="8">
        <v>1</v>
      </c>
      <c r="E20" s="9"/>
      <c r="F20" s="10"/>
    </row>
    <row r="21" spans="1:6" ht="36.6" customHeight="1" x14ac:dyDescent="0.3">
      <c r="A21" s="6" t="s">
        <v>19</v>
      </c>
      <c r="B21" s="7" t="s">
        <v>162</v>
      </c>
      <c r="C21" s="8" t="s">
        <v>10</v>
      </c>
      <c r="D21" s="8">
        <v>1</v>
      </c>
      <c r="E21" s="9"/>
      <c r="F21" s="10"/>
    </row>
    <row r="22" spans="1:6" ht="28.5" customHeight="1" x14ac:dyDescent="0.35">
      <c r="A22" s="50"/>
      <c r="B22" s="51" t="s">
        <v>28</v>
      </c>
      <c r="C22" s="56"/>
      <c r="D22" s="56"/>
      <c r="E22" s="52"/>
      <c r="F22" s="53">
        <f>SUM(F18:F21)</f>
        <v>0</v>
      </c>
    </row>
    <row r="23" spans="1:6" ht="28.5" customHeight="1" x14ac:dyDescent="0.3">
      <c r="A23" s="44"/>
      <c r="B23" s="45"/>
      <c r="C23" s="45"/>
      <c r="D23" s="46"/>
      <c r="E23" s="47"/>
      <c r="F23" s="48"/>
    </row>
    <row r="24" spans="1:6" ht="28.5" customHeight="1" x14ac:dyDescent="0.3">
      <c r="A24" s="95"/>
      <c r="B24" s="96"/>
      <c r="C24" s="96"/>
      <c r="D24" s="96"/>
      <c r="E24" s="96"/>
      <c r="F24" s="97"/>
    </row>
    <row r="25" spans="1:6" x14ac:dyDescent="0.3">
      <c r="A25" s="12"/>
      <c r="B25" s="13" t="s">
        <v>163</v>
      </c>
      <c r="C25" s="61"/>
      <c r="D25" s="57"/>
      <c r="E25" s="57"/>
      <c r="F25" s="98"/>
    </row>
    <row r="26" spans="1:6" x14ac:dyDescent="0.3">
      <c r="A26" s="12"/>
      <c r="B26" s="14"/>
      <c r="C26" s="57"/>
      <c r="D26" s="57"/>
      <c r="E26" s="57"/>
      <c r="F26" s="98"/>
    </row>
    <row r="27" spans="1:6" s="49" customFormat="1" ht="30.75" customHeight="1" x14ac:dyDescent="0.35">
      <c r="A27" s="44" t="s">
        <v>2</v>
      </c>
      <c r="B27" s="45" t="s">
        <v>3</v>
      </c>
      <c r="C27" s="45" t="s">
        <v>4</v>
      </c>
      <c r="D27" s="46" t="s">
        <v>5</v>
      </c>
      <c r="E27" s="47" t="s">
        <v>6</v>
      </c>
      <c r="F27" s="48" t="s">
        <v>7</v>
      </c>
    </row>
    <row r="28" spans="1:6" ht="33.6" customHeight="1" x14ac:dyDescent="0.3">
      <c r="A28" s="6" t="s">
        <v>32</v>
      </c>
      <c r="B28" s="7" t="s">
        <v>164</v>
      </c>
      <c r="C28" s="8" t="s">
        <v>16</v>
      </c>
      <c r="D28" s="8">
        <v>24</v>
      </c>
      <c r="E28" s="9"/>
      <c r="F28" s="10">
        <f>E28*D28</f>
        <v>0</v>
      </c>
    </row>
    <row r="29" spans="1:6" ht="31.95" customHeight="1" x14ac:dyDescent="0.3">
      <c r="A29" s="6" t="s">
        <v>34</v>
      </c>
      <c r="B29" s="7" t="s">
        <v>165</v>
      </c>
      <c r="C29" s="8" t="s">
        <v>13</v>
      </c>
      <c r="D29" s="8">
        <v>1</v>
      </c>
      <c r="E29" s="9"/>
      <c r="F29" s="10">
        <f t="shared" ref="F29:F31" si="0">E29*D29</f>
        <v>0</v>
      </c>
    </row>
    <row r="30" spans="1:6" ht="43.95" customHeight="1" x14ac:dyDescent="0.3">
      <c r="A30" s="6" t="s">
        <v>36</v>
      </c>
      <c r="B30" s="7" t="s">
        <v>166</v>
      </c>
      <c r="C30" s="8" t="s">
        <v>21</v>
      </c>
      <c r="D30" s="8">
        <v>4.7103999999999999</v>
      </c>
      <c r="E30" s="9"/>
      <c r="F30" s="10">
        <f t="shared" si="0"/>
        <v>0</v>
      </c>
    </row>
    <row r="31" spans="1:6" ht="31.95" customHeight="1" x14ac:dyDescent="0.3">
      <c r="A31" s="6" t="s">
        <v>38</v>
      </c>
      <c r="B31" s="7" t="s">
        <v>27</v>
      </c>
      <c r="C31" s="8" t="s">
        <v>21</v>
      </c>
      <c r="D31" s="94">
        <f>D30</f>
        <v>4.7103999999999999</v>
      </c>
      <c r="E31" s="85"/>
      <c r="F31" s="10">
        <f t="shared" si="0"/>
        <v>0</v>
      </c>
    </row>
    <row r="32" spans="1:6" s="49" customFormat="1" ht="30" customHeight="1" x14ac:dyDescent="0.35">
      <c r="A32" s="50"/>
      <c r="B32" s="51" t="s">
        <v>167</v>
      </c>
      <c r="C32" s="56"/>
      <c r="D32" s="56"/>
      <c r="E32" s="52"/>
      <c r="F32" s="53">
        <f>SUM(F28:F31)</f>
        <v>0</v>
      </c>
    </row>
    <row r="33" spans="1:6" s="49" customFormat="1" ht="30" customHeight="1" x14ac:dyDescent="0.35">
      <c r="A33" s="95"/>
      <c r="B33" s="317"/>
      <c r="C33" s="317"/>
      <c r="D33" s="317"/>
      <c r="E33" s="317"/>
      <c r="F33" s="318"/>
    </row>
    <row r="34" spans="1:6" ht="26.25" customHeight="1" x14ac:dyDescent="0.3">
      <c r="A34" s="12"/>
      <c r="B34" s="13" t="s">
        <v>168</v>
      </c>
      <c r="C34" s="61"/>
      <c r="D34" s="57"/>
      <c r="E34" s="14"/>
      <c r="F34" s="15"/>
    </row>
    <row r="35" spans="1:6" s="49" customFormat="1" ht="30.75" customHeight="1" x14ac:dyDescent="0.35">
      <c r="A35" s="44" t="s">
        <v>2</v>
      </c>
      <c r="B35" s="45" t="s">
        <v>3</v>
      </c>
      <c r="C35" s="45" t="s">
        <v>4</v>
      </c>
      <c r="D35" s="46" t="s">
        <v>5</v>
      </c>
      <c r="E35" s="47" t="s">
        <v>6</v>
      </c>
      <c r="F35" s="48" t="s">
        <v>7</v>
      </c>
    </row>
    <row r="36" spans="1:6" ht="27" customHeight="1" x14ac:dyDescent="0.3">
      <c r="A36" s="6" t="s">
        <v>169</v>
      </c>
      <c r="B36" s="16" t="s">
        <v>31</v>
      </c>
      <c r="C36" s="17"/>
      <c r="D36" s="17"/>
      <c r="E36" s="18"/>
      <c r="F36" s="10"/>
    </row>
    <row r="37" spans="1:6" ht="34.200000000000003" customHeight="1" x14ac:dyDescent="0.3">
      <c r="A37" s="6" t="s">
        <v>66</v>
      </c>
      <c r="B37" s="7" t="s">
        <v>170</v>
      </c>
      <c r="C37" s="8" t="s">
        <v>21</v>
      </c>
      <c r="D37" s="8">
        <v>0.17</v>
      </c>
      <c r="E37" s="9"/>
      <c r="F37" s="10">
        <f>E37*D37</f>
        <v>0</v>
      </c>
    </row>
    <row r="38" spans="1:6" ht="34.200000000000003" customHeight="1" x14ac:dyDescent="0.3">
      <c r="A38" s="6" t="s">
        <v>68</v>
      </c>
      <c r="B38" s="7" t="s">
        <v>39</v>
      </c>
      <c r="C38" s="8" t="s">
        <v>21</v>
      </c>
      <c r="D38" s="8">
        <v>3.3119999999999998</v>
      </c>
      <c r="E38" s="9"/>
      <c r="F38" s="10">
        <f>E38*D38</f>
        <v>0</v>
      </c>
    </row>
    <row r="39" spans="1:6" s="49" customFormat="1" ht="30" customHeight="1" x14ac:dyDescent="0.35">
      <c r="A39" s="50"/>
      <c r="B39" s="51" t="s">
        <v>74</v>
      </c>
      <c r="C39" s="56"/>
      <c r="D39" s="56"/>
      <c r="E39" s="52"/>
      <c r="F39" s="53">
        <f>SUM(F37:F38)</f>
        <v>0</v>
      </c>
    </row>
    <row r="40" spans="1:6" ht="42.75" customHeight="1" x14ac:dyDescent="0.3">
      <c r="A40" s="12"/>
      <c r="B40" s="315" t="s">
        <v>171</v>
      </c>
      <c r="C40" s="315"/>
      <c r="D40" s="315"/>
      <c r="E40" s="315"/>
      <c r="F40" s="316"/>
    </row>
    <row r="41" spans="1:6" s="49" customFormat="1" ht="30.75" customHeight="1" x14ac:dyDescent="0.35">
      <c r="A41" s="44" t="s">
        <v>2</v>
      </c>
      <c r="B41" s="45" t="s">
        <v>3</v>
      </c>
      <c r="C41" s="45" t="s">
        <v>4</v>
      </c>
      <c r="D41" s="46" t="s">
        <v>5</v>
      </c>
      <c r="E41" s="47" t="s">
        <v>6</v>
      </c>
      <c r="F41" s="48" t="s">
        <v>7</v>
      </c>
    </row>
    <row r="42" spans="1:6" ht="49.2" customHeight="1" x14ac:dyDescent="0.3">
      <c r="A42" s="19"/>
      <c r="B42" s="7" t="s">
        <v>76</v>
      </c>
      <c r="C42" s="8"/>
      <c r="D42" s="8"/>
      <c r="E42" s="9"/>
      <c r="F42" s="10"/>
    </row>
    <row r="43" spans="1:6" ht="49.2" customHeight="1" x14ac:dyDescent="0.3">
      <c r="A43" s="6" t="s">
        <v>77</v>
      </c>
      <c r="B43" s="7" t="s">
        <v>172</v>
      </c>
      <c r="C43" s="8" t="s">
        <v>4</v>
      </c>
      <c r="D43" s="8">
        <v>2</v>
      </c>
      <c r="E43" s="9"/>
      <c r="F43" s="10">
        <f>E43*D43</f>
        <v>0</v>
      </c>
    </row>
    <row r="44" spans="1:6" ht="49.2" customHeight="1" x14ac:dyDescent="0.3">
      <c r="A44" s="272" t="s">
        <v>79</v>
      </c>
      <c r="B44" s="7" t="s">
        <v>305</v>
      </c>
      <c r="C44" s="8" t="s">
        <v>4</v>
      </c>
      <c r="D44" s="8">
        <v>2</v>
      </c>
      <c r="E44" s="9"/>
      <c r="F44" s="10">
        <f>E44*D44</f>
        <v>0</v>
      </c>
    </row>
    <row r="45" spans="1:6" s="49" customFormat="1" ht="30" customHeight="1" x14ac:dyDescent="0.35">
      <c r="A45" s="50"/>
      <c r="B45" s="51" t="s">
        <v>81</v>
      </c>
      <c r="C45" s="56"/>
      <c r="D45" s="56"/>
      <c r="E45" s="52"/>
      <c r="F45" s="53">
        <f>SUM(F43:M44)</f>
        <v>0</v>
      </c>
    </row>
    <row r="46" spans="1:6" ht="27" customHeight="1" x14ac:dyDescent="0.3">
      <c r="A46" s="12"/>
      <c r="B46" s="13" t="s">
        <v>173</v>
      </c>
      <c r="C46" s="61"/>
      <c r="D46" s="57"/>
      <c r="E46" s="14"/>
      <c r="F46" s="15"/>
    </row>
    <row r="47" spans="1:6" s="49" customFormat="1" ht="30.75" customHeight="1" x14ac:dyDescent="0.35">
      <c r="A47" s="44" t="s">
        <v>2</v>
      </c>
      <c r="B47" s="45" t="s">
        <v>3</v>
      </c>
      <c r="C47" s="45" t="s">
        <v>4</v>
      </c>
      <c r="D47" s="46" t="s">
        <v>5</v>
      </c>
      <c r="E47" s="47" t="s">
        <v>6</v>
      </c>
      <c r="F47" s="48" t="s">
        <v>7</v>
      </c>
    </row>
    <row r="48" spans="1:6" ht="88.2" customHeight="1" x14ac:dyDescent="0.3">
      <c r="A48" s="6" t="s">
        <v>83</v>
      </c>
      <c r="B48" s="310" t="s">
        <v>309</v>
      </c>
      <c r="C48" s="24" t="s">
        <v>13</v>
      </c>
      <c r="D48" s="24">
        <v>1</v>
      </c>
      <c r="E48" s="25"/>
      <c r="F48" s="28">
        <f>E48*D48</f>
        <v>0</v>
      </c>
    </row>
    <row r="49" spans="1:6" ht="24.75" customHeight="1" x14ac:dyDescent="0.3">
      <c r="A49" s="30"/>
      <c r="B49" s="31" t="s">
        <v>117</v>
      </c>
      <c r="C49" s="24"/>
      <c r="D49" s="24"/>
      <c r="E49" s="25"/>
      <c r="F49" s="32">
        <f>SUM(F48)</f>
        <v>0</v>
      </c>
    </row>
    <row r="50" spans="1:6" ht="31.5" customHeight="1" x14ac:dyDescent="0.3">
      <c r="A50" s="6" t="s">
        <v>85</v>
      </c>
      <c r="B50" s="29" t="s">
        <v>119</v>
      </c>
      <c r="C50" s="24" t="s">
        <v>13</v>
      </c>
      <c r="D50" s="24">
        <v>1</v>
      </c>
      <c r="E50" s="25"/>
      <c r="F50" s="28">
        <f>E50*D50</f>
        <v>0</v>
      </c>
    </row>
    <row r="51" spans="1:6" s="55" customFormat="1" ht="27.75" customHeight="1" x14ac:dyDescent="0.3">
      <c r="A51" s="71"/>
      <c r="B51" s="72" t="s">
        <v>120</v>
      </c>
      <c r="C51" s="73"/>
      <c r="D51" s="73"/>
      <c r="E51" s="72"/>
      <c r="F51" s="87">
        <f>SUM(F50)</f>
        <v>0</v>
      </c>
    </row>
    <row r="52" spans="1:6" ht="24.75" customHeight="1" x14ac:dyDescent="0.3">
      <c r="A52" s="30"/>
      <c r="B52" s="31" t="s">
        <v>121</v>
      </c>
      <c r="C52" s="24"/>
      <c r="D52" s="24"/>
      <c r="E52" s="25"/>
      <c r="F52" s="32"/>
    </row>
    <row r="53" spans="1:6" ht="24.75" customHeight="1" x14ac:dyDescent="0.3">
      <c r="A53" s="6" t="s">
        <v>174</v>
      </c>
      <c r="B53" s="26" t="s">
        <v>175</v>
      </c>
      <c r="C53" s="24" t="s">
        <v>4</v>
      </c>
      <c r="D53" s="24">
        <v>2</v>
      </c>
      <c r="E53" s="25">
        <f>'1-Blocs Toilettes DQE'!E94</f>
        <v>0</v>
      </c>
      <c r="F53" s="28">
        <f>E53*D53</f>
        <v>0</v>
      </c>
    </row>
    <row r="54" spans="1:6" s="55" customFormat="1" ht="27.75" customHeight="1" x14ac:dyDescent="0.3">
      <c r="A54" s="71"/>
      <c r="B54" s="72" t="s">
        <v>128</v>
      </c>
      <c r="C54" s="73"/>
      <c r="D54" s="73"/>
      <c r="E54" s="72"/>
      <c r="F54" s="87">
        <f>SUM(F53)</f>
        <v>0</v>
      </c>
    </row>
    <row r="55" spans="1:6" ht="24.75" customHeight="1" x14ac:dyDescent="0.3">
      <c r="A55" s="30"/>
      <c r="B55" s="31" t="s">
        <v>129</v>
      </c>
      <c r="C55" s="24"/>
      <c r="D55" s="24"/>
      <c r="E55" s="25"/>
      <c r="F55" s="28"/>
    </row>
    <row r="56" spans="1:6" ht="24.75" customHeight="1" x14ac:dyDescent="0.3">
      <c r="A56" s="6" t="s">
        <v>176</v>
      </c>
      <c r="B56" s="26" t="s">
        <v>177</v>
      </c>
      <c r="C56" s="24" t="s">
        <v>4</v>
      </c>
      <c r="D56" s="114">
        <v>2</v>
      </c>
      <c r="E56" s="25"/>
      <c r="F56" s="28">
        <f>E56*D56</f>
        <v>0</v>
      </c>
    </row>
    <row r="57" spans="1:6" ht="24.75" customHeight="1" x14ac:dyDescent="0.3">
      <c r="A57" s="6" t="s">
        <v>178</v>
      </c>
      <c r="B57" s="26" t="s">
        <v>179</v>
      </c>
      <c r="C57" s="24"/>
      <c r="D57" s="114">
        <v>1</v>
      </c>
      <c r="E57" s="25"/>
      <c r="F57" s="28">
        <f t="shared" ref="F57:F58" si="1">E57*D57</f>
        <v>0</v>
      </c>
    </row>
    <row r="58" spans="1:6" ht="24.75" customHeight="1" x14ac:dyDescent="0.3">
      <c r="A58" s="6" t="s">
        <v>180</v>
      </c>
      <c r="B58" s="26" t="s">
        <v>181</v>
      </c>
      <c r="C58" s="24" t="s">
        <v>4</v>
      </c>
      <c r="D58" s="114">
        <v>2</v>
      </c>
      <c r="E58" s="25"/>
      <c r="F58" s="28">
        <f t="shared" si="1"/>
        <v>0</v>
      </c>
    </row>
    <row r="59" spans="1:6" s="55" customFormat="1" ht="27.75" customHeight="1" x14ac:dyDescent="0.3">
      <c r="A59" s="71"/>
      <c r="B59" s="72" t="s">
        <v>132</v>
      </c>
      <c r="C59" s="73"/>
      <c r="D59" s="73"/>
      <c r="E59" s="72"/>
      <c r="F59" s="87">
        <f>SUM(F56:F58)</f>
        <v>0</v>
      </c>
    </row>
    <row r="60" spans="1:6" s="49" customFormat="1" ht="30" customHeight="1" x14ac:dyDescent="0.35">
      <c r="A60" s="50"/>
      <c r="B60" s="51" t="s">
        <v>87</v>
      </c>
      <c r="C60" s="56"/>
      <c r="D60" s="56"/>
      <c r="E60" s="52"/>
      <c r="F60" s="53">
        <f>F59+F54+F51+F49</f>
        <v>0</v>
      </c>
    </row>
    <row r="61" spans="1:6" ht="24.75" customHeight="1" x14ac:dyDescent="0.3">
      <c r="A61" s="33"/>
      <c r="B61" s="24"/>
      <c r="C61" s="22"/>
      <c r="D61" s="22"/>
      <c r="E61" s="34"/>
      <c r="F61" s="35"/>
    </row>
    <row r="62" spans="1:6" ht="24.75" customHeight="1" x14ac:dyDescent="0.3">
      <c r="A62" s="33"/>
      <c r="B62" s="36" t="s">
        <v>182</v>
      </c>
      <c r="C62" s="22"/>
      <c r="D62" s="22"/>
      <c r="E62" s="34"/>
      <c r="F62" s="35"/>
    </row>
    <row r="63" spans="1:6" s="49" customFormat="1" ht="30.75" customHeight="1" x14ac:dyDescent="0.35">
      <c r="A63" s="44" t="s">
        <v>2</v>
      </c>
      <c r="B63" s="45" t="s">
        <v>3</v>
      </c>
      <c r="C63" s="45" t="s">
        <v>4</v>
      </c>
      <c r="D63" s="46" t="s">
        <v>5</v>
      </c>
      <c r="E63" s="47" t="s">
        <v>6</v>
      </c>
      <c r="F63" s="48" t="s">
        <v>7</v>
      </c>
    </row>
    <row r="64" spans="1:6" ht="24.75" customHeight="1" x14ac:dyDescent="0.3">
      <c r="A64" s="6" t="s">
        <v>90</v>
      </c>
      <c r="B64" s="7" t="s">
        <v>183</v>
      </c>
      <c r="C64" s="8" t="s">
        <v>16</v>
      </c>
      <c r="D64" s="8">
        <v>18</v>
      </c>
      <c r="E64" s="9"/>
      <c r="F64" s="37">
        <f>E64*D64</f>
        <v>0</v>
      </c>
    </row>
    <row r="65" spans="1:6" ht="28.2" customHeight="1" x14ac:dyDescent="0.3">
      <c r="A65" s="6" t="s">
        <v>94</v>
      </c>
      <c r="B65" s="7" t="s">
        <v>184</v>
      </c>
      <c r="C65" s="8" t="s">
        <v>16</v>
      </c>
      <c r="D65" s="8">
        <v>12.97</v>
      </c>
      <c r="E65" s="9"/>
      <c r="F65" s="37">
        <f>E65*D65</f>
        <v>0</v>
      </c>
    </row>
    <row r="66" spans="1:6" s="49" customFormat="1" ht="30" customHeight="1" x14ac:dyDescent="0.35">
      <c r="A66" s="50"/>
      <c r="B66" s="51" t="s">
        <v>185</v>
      </c>
      <c r="C66" s="56"/>
      <c r="D66" s="56"/>
      <c r="E66" s="52"/>
      <c r="F66" s="53">
        <f>SUM(F64:F65)</f>
        <v>0</v>
      </c>
    </row>
    <row r="67" spans="1:6" ht="24.75" customHeight="1" x14ac:dyDescent="0.3">
      <c r="A67" s="33"/>
      <c r="B67" s="38" t="s">
        <v>186</v>
      </c>
      <c r="C67" s="17"/>
      <c r="D67" s="8"/>
      <c r="E67" s="18"/>
      <c r="F67" s="35"/>
    </row>
    <row r="68" spans="1:6" s="49" customFormat="1" ht="30.75" customHeight="1" x14ac:dyDescent="0.35">
      <c r="A68" s="44" t="s">
        <v>2</v>
      </c>
      <c r="B68" s="45" t="s">
        <v>3</v>
      </c>
      <c r="C68" s="45" t="s">
        <v>4</v>
      </c>
      <c r="D68" s="46" t="s">
        <v>5</v>
      </c>
      <c r="E68" s="47" t="s">
        <v>6</v>
      </c>
      <c r="F68" s="48" t="s">
        <v>7</v>
      </c>
    </row>
    <row r="69" spans="1:6" ht="24.75" customHeight="1" x14ac:dyDescent="0.3">
      <c r="A69" s="6" t="s">
        <v>105</v>
      </c>
      <c r="B69" s="7" t="s">
        <v>187</v>
      </c>
      <c r="C69" s="8" t="s">
        <v>16</v>
      </c>
      <c r="D69" s="8">
        <v>12.972</v>
      </c>
      <c r="E69" s="9"/>
      <c r="F69" s="37">
        <f>E69*D69</f>
        <v>0</v>
      </c>
    </row>
    <row r="70" spans="1:6" ht="40.200000000000003" customHeight="1" x14ac:dyDescent="0.3">
      <c r="A70" s="6" t="s">
        <v>107</v>
      </c>
      <c r="B70" s="7" t="s">
        <v>188</v>
      </c>
      <c r="C70" s="8" t="s">
        <v>16</v>
      </c>
      <c r="D70" s="8">
        <v>35</v>
      </c>
      <c r="E70" s="9"/>
      <c r="F70" s="37">
        <f t="shared" ref="F70:F73" si="2">E70*D70</f>
        <v>0</v>
      </c>
    </row>
    <row r="71" spans="1:6" ht="24.75" customHeight="1" x14ac:dyDescent="0.3">
      <c r="A71" s="6" t="s">
        <v>109</v>
      </c>
      <c r="B71" s="7" t="s">
        <v>149</v>
      </c>
      <c r="C71" s="8" t="s">
        <v>16</v>
      </c>
      <c r="D71" s="8">
        <v>12.97</v>
      </c>
      <c r="E71" s="9"/>
      <c r="F71" s="37">
        <f t="shared" si="2"/>
        <v>0</v>
      </c>
    </row>
    <row r="72" spans="1:6" ht="24.75" customHeight="1" x14ac:dyDescent="0.3">
      <c r="A72" s="6" t="s">
        <v>189</v>
      </c>
      <c r="B72" s="7" t="s">
        <v>190</v>
      </c>
      <c r="C72" s="8" t="s">
        <v>16</v>
      </c>
      <c r="D72" s="8">
        <v>35</v>
      </c>
      <c r="E72" s="9"/>
      <c r="F72" s="37">
        <f t="shared" ref="F72" si="3">E72*D72</f>
        <v>0</v>
      </c>
    </row>
    <row r="73" spans="1:6" ht="24.75" customHeight="1" x14ac:dyDescent="0.3">
      <c r="A73" s="6" t="s">
        <v>191</v>
      </c>
      <c r="B73" s="39" t="s">
        <v>151</v>
      </c>
      <c r="C73" s="11" t="s">
        <v>16</v>
      </c>
      <c r="D73" s="8">
        <v>17.512</v>
      </c>
      <c r="E73" s="40"/>
      <c r="F73" s="37">
        <f t="shared" si="2"/>
        <v>0</v>
      </c>
    </row>
    <row r="74" spans="1:6" s="49" customFormat="1" ht="30" customHeight="1" x14ac:dyDescent="0.35">
      <c r="A74" s="50"/>
      <c r="B74" s="51" t="s">
        <v>192</v>
      </c>
      <c r="C74" s="56"/>
      <c r="D74" s="56"/>
      <c r="E74" s="52"/>
      <c r="F74" s="53">
        <f>SUM(F69:F73)</f>
        <v>0</v>
      </c>
    </row>
    <row r="75" spans="1:6" s="55" customFormat="1" ht="30.75" customHeight="1" thickBot="1" x14ac:dyDescent="0.35">
      <c r="A75" s="99"/>
      <c r="B75" s="84" t="s">
        <v>193</v>
      </c>
      <c r="C75" s="84"/>
      <c r="D75" s="100"/>
      <c r="E75" s="101"/>
      <c r="F75" s="54">
        <f>F74+F66+F60+F45+F39+F32+F22</f>
        <v>0</v>
      </c>
    </row>
    <row r="76" spans="1:6" ht="17.399999999999999" thickTop="1" x14ac:dyDescent="0.3"/>
  </sheetData>
  <mergeCells count="4">
    <mergeCell ref="B13:F13"/>
    <mergeCell ref="B14:F14"/>
    <mergeCell ref="B33:F33"/>
    <mergeCell ref="B40:F40"/>
  </mergeCells>
  <phoneticPr fontId="4" type="noConversion"/>
  <pageMargins left="0.70866141732283472" right="0.70866141732283472" top="0.74803149606299213" bottom="0.74803149606299213" header="0.31496062992125984" footer="0.31496062992125984"/>
  <pageSetup paperSize="9" scale="55" orientation="portrait"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2"/>
  <sheetViews>
    <sheetView view="pageBreakPreview" zoomScale="85" zoomScaleNormal="85" zoomScaleSheetLayoutView="85" workbookViewId="0">
      <selection activeCell="B59" sqref="B59"/>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x14ac:dyDescent="0.3">
      <c r="A7" s="4"/>
    </row>
    <row r="8" spans="1:6" x14ac:dyDescent="0.3">
      <c r="A8" s="4"/>
    </row>
    <row r="9" spans="1:6" x14ac:dyDescent="0.3">
      <c r="A9" s="4"/>
    </row>
    <row r="10" spans="1:6" x14ac:dyDescent="0.3">
      <c r="A10" s="4"/>
    </row>
    <row r="11" spans="1:6" x14ac:dyDescent="0.3">
      <c r="A11" s="4"/>
    </row>
    <row r="12" spans="1:6" x14ac:dyDescent="0.3">
      <c r="A12" s="4"/>
    </row>
    <row r="13" spans="1:6" ht="27" customHeight="1" x14ac:dyDescent="0.3">
      <c r="A13" s="4"/>
      <c r="B13" s="313" t="s">
        <v>0</v>
      </c>
      <c r="C13" s="313"/>
      <c r="D13" s="313"/>
      <c r="E13" s="313"/>
      <c r="F13" s="313"/>
    </row>
    <row r="14" spans="1:6" ht="28.5" customHeight="1" x14ac:dyDescent="0.3">
      <c r="A14" s="4"/>
      <c r="B14" s="314" t="s">
        <v>293</v>
      </c>
      <c r="C14" s="314"/>
      <c r="D14" s="314"/>
      <c r="E14" s="314"/>
      <c r="F14" s="314"/>
    </row>
    <row r="15" spans="1:6" x14ac:dyDescent="0.3">
      <c r="B15" s="5" t="s">
        <v>1</v>
      </c>
      <c r="C15" s="60"/>
      <c r="E15" s="4"/>
      <c r="F15" s="4"/>
    </row>
    <row r="16" spans="1:6" ht="17.399999999999999" thickBot="1" x14ac:dyDescent="0.35">
      <c r="E16" s="4"/>
      <c r="F16" s="4"/>
    </row>
    <row r="17" spans="1:6" s="49" customFormat="1" ht="30.75" customHeight="1" thickTop="1" x14ac:dyDescent="0.35">
      <c r="A17" s="66" t="s">
        <v>2</v>
      </c>
      <c r="B17" s="67" t="s">
        <v>3</v>
      </c>
      <c r="C17" s="67" t="s">
        <v>4</v>
      </c>
      <c r="D17" s="68" t="s">
        <v>5</v>
      </c>
      <c r="E17" s="69" t="s">
        <v>6</v>
      </c>
      <c r="F17" s="70" t="s">
        <v>7</v>
      </c>
    </row>
    <row r="18" spans="1:6" s="49" customFormat="1" ht="30.75" customHeight="1" x14ac:dyDescent="0.35">
      <c r="A18" s="6" t="s">
        <v>8</v>
      </c>
      <c r="B18" s="128" t="s">
        <v>9</v>
      </c>
      <c r="C18" s="126" t="s">
        <v>10</v>
      </c>
      <c r="D18" s="129">
        <v>1</v>
      </c>
      <c r="E18" s="130"/>
      <c r="F18" s="131" t="s">
        <v>194</v>
      </c>
    </row>
    <row r="19" spans="1:6" ht="41.4" customHeight="1" x14ac:dyDescent="0.3">
      <c r="A19" s="6" t="s">
        <v>11</v>
      </c>
      <c r="B19" s="7" t="s">
        <v>12</v>
      </c>
      <c r="C19" s="8" t="s">
        <v>13</v>
      </c>
      <c r="D19" s="8">
        <v>1</v>
      </c>
      <c r="E19" s="9"/>
      <c r="F19" s="10">
        <f>E19*D19</f>
        <v>0</v>
      </c>
    </row>
    <row r="20" spans="1:6" ht="33.6" customHeight="1" x14ac:dyDescent="0.3">
      <c r="A20" s="6" t="s">
        <v>14</v>
      </c>
      <c r="B20" s="7" t="s">
        <v>195</v>
      </c>
      <c r="C20" s="8" t="s">
        <v>16</v>
      </c>
      <c r="D20" s="8">
        <v>45.58</v>
      </c>
      <c r="E20" s="9"/>
      <c r="F20" s="10">
        <f t="shared" ref="F20:F24" si="0">E20*D20</f>
        <v>0</v>
      </c>
    </row>
    <row r="21" spans="1:6" ht="31.95" customHeight="1" x14ac:dyDescent="0.3">
      <c r="A21" s="6" t="s">
        <v>17</v>
      </c>
      <c r="B21" s="7" t="s">
        <v>196</v>
      </c>
      <c r="C21" s="8" t="s">
        <v>13</v>
      </c>
      <c r="D21" s="8">
        <v>1</v>
      </c>
      <c r="E21" s="9"/>
      <c r="F21" s="10">
        <f t="shared" si="0"/>
        <v>0</v>
      </c>
    </row>
    <row r="22" spans="1:6" ht="41.25" customHeight="1" x14ac:dyDescent="0.3">
      <c r="A22" s="6" t="s">
        <v>19</v>
      </c>
      <c r="B22" s="7" t="s">
        <v>20</v>
      </c>
      <c r="C22" s="8" t="s">
        <v>21</v>
      </c>
      <c r="D22" s="8">
        <v>4.8575999999999997</v>
      </c>
      <c r="E22" s="85"/>
      <c r="F22" s="10">
        <f t="shared" si="0"/>
        <v>0</v>
      </c>
    </row>
    <row r="23" spans="1:6" ht="41.25" customHeight="1" x14ac:dyDescent="0.3">
      <c r="A23" s="6" t="s">
        <v>22</v>
      </c>
      <c r="B23" s="7" t="s">
        <v>25</v>
      </c>
      <c r="C23" s="8" t="s">
        <v>21</v>
      </c>
      <c r="D23" s="8">
        <f>D22</f>
        <v>4.8575999999999997</v>
      </c>
      <c r="E23" s="85"/>
      <c r="F23" s="10">
        <f t="shared" si="0"/>
        <v>0</v>
      </c>
    </row>
    <row r="24" spans="1:6" ht="31.95" customHeight="1" x14ac:dyDescent="0.3">
      <c r="A24" s="6" t="s">
        <v>24</v>
      </c>
      <c r="B24" s="7" t="s">
        <v>27</v>
      </c>
      <c r="C24" s="8" t="s">
        <v>21</v>
      </c>
      <c r="D24" s="8">
        <v>12.96</v>
      </c>
      <c r="E24" s="85"/>
      <c r="F24" s="10">
        <f t="shared" si="0"/>
        <v>0</v>
      </c>
    </row>
    <row r="25" spans="1:6" s="49" customFormat="1" ht="30" customHeight="1" x14ac:dyDescent="0.35">
      <c r="A25" s="50"/>
      <c r="B25" s="51" t="s">
        <v>28</v>
      </c>
      <c r="C25" s="56"/>
      <c r="D25" s="56"/>
      <c r="E25" s="52"/>
      <c r="F25" s="53">
        <f>SUM(F19:F24)</f>
        <v>0</v>
      </c>
    </row>
    <row r="26" spans="1:6" s="49" customFormat="1" ht="30" customHeight="1" x14ac:dyDescent="0.35">
      <c r="A26" s="4"/>
      <c r="B26" s="319"/>
      <c r="C26" s="319"/>
      <c r="D26" s="319"/>
      <c r="E26" s="319"/>
      <c r="F26" s="319"/>
    </row>
    <row r="27" spans="1:6" ht="26.25" customHeight="1" x14ac:dyDescent="0.3">
      <c r="A27" s="12"/>
      <c r="B27" s="13" t="s">
        <v>197</v>
      </c>
      <c r="C27" s="61"/>
      <c r="D27" s="57"/>
      <c r="E27" s="14"/>
      <c r="F27" s="15"/>
    </row>
    <row r="28" spans="1:6" s="49" customFormat="1" ht="30.75" customHeight="1" x14ac:dyDescent="0.35">
      <c r="A28" s="44" t="s">
        <v>2</v>
      </c>
      <c r="B28" s="45" t="s">
        <v>3</v>
      </c>
      <c r="C28" s="45" t="s">
        <v>4</v>
      </c>
      <c r="D28" s="46" t="s">
        <v>5</v>
      </c>
      <c r="E28" s="47" t="s">
        <v>6</v>
      </c>
      <c r="F28" s="48" t="s">
        <v>7</v>
      </c>
    </row>
    <row r="29" spans="1:6" ht="27" customHeight="1" x14ac:dyDescent="0.3">
      <c r="A29" s="6" t="s">
        <v>30</v>
      </c>
      <c r="B29" s="16" t="s">
        <v>31</v>
      </c>
      <c r="C29" s="17"/>
      <c r="D29" s="17"/>
      <c r="E29" s="18"/>
      <c r="F29" s="10"/>
    </row>
    <row r="30" spans="1:6" ht="34.200000000000003" customHeight="1" x14ac:dyDescent="0.3">
      <c r="A30" s="6" t="s">
        <v>32</v>
      </c>
      <c r="B30" s="7" t="s">
        <v>33</v>
      </c>
      <c r="C30" s="8" t="s">
        <v>21</v>
      </c>
      <c r="D30" s="8">
        <v>0.60719999999999996</v>
      </c>
      <c r="E30" s="9"/>
      <c r="F30" s="10">
        <f>E30*D30</f>
        <v>0</v>
      </c>
    </row>
    <row r="31" spans="1:6" ht="30.6" customHeight="1" x14ac:dyDescent="0.3">
      <c r="A31" s="6" t="s">
        <v>34</v>
      </c>
      <c r="B31" s="7" t="s">
        <v>35</v>
      </c>
      <c r="C31" s="8" t="s">
        <v>21</v>
      </c>
      <c r="D31" s="8">
        <v>4.2504</v>
      </c>
      <c r="E31" s="9"/>
      <c r="F31" s="10">
        <f t="shared" ref="F31:F39" si="1">E31*D31</f>
        <v>0</v>
      </c>
    </row>
    <row r="32" spans="1:6" ht="34.200000000000003" customHeight="1" x14ac:dyDescent="0.3">
      <c r="A32" s="6" t="s">
        <v>36</v>
      </c>
      <c r="B32" s="7" t="s">
        <v>37</v>
      </c>
      <c r="C32" s="8" t="s">
        <v>21</v>
      </c>
      <c r="D32" s="8">
        <v>1.2143999999999999</v>
      </c>
      <c r="E32" s="9"/>
      <c r="F32" s="10">
        <f t="shared" si="1"/>
        <v>0</v>
      </c>
    </row>
    <row r="33" spans="1:6" ht="34.200000000000003" customHeight="1" x14ac:dyDescent="0.3">
      <c r="A33" s="6" t="s">
        <v>38</v>
      </c>
      <c r="B33" s="7" t="s">
        <v>41</v>
      </c>
      <c r="C33" s="8" t="s">
        <v>21</v>
      </c>
      <c r="D33" s="8">
        <v>0.92528999999999995</v>
      </c>
      <c r="E33" s="9"/>
      <c r="F33" s="10">
        <f t="shared" si="1"/>
        <v>0</v>
      </c>
    </row>
    <row r="34" spans="1:6" ht="34.200000000000003" customHeight="1" x14ac:dyDescent="0.3">
      <c r="A34" s="6" t="s">
        <v>40</v>
      </c>
      <c r="B34" s="7" t="s">
        <v>198</v>
      </c>
      <c r="C34" s="8" t="s">
        <v>21</v>
      </c>
      <c r="D34" s="8">
        <v>2.0699999999999998</v>
      </c>
      <c r="E34" s="9"/>
      <c r="F34" s="10">
        <f t="shared" si="1"/>
        <v>0</v>
      </c>
    </row>
    <row r="35" spans="1:6" ht="29.25" customHeight="1" x14ac:dyDescent="0.3">
      <c r="A35" s="6" t="s">
        <v>42</v>
      </c>
      <c r="B35" s="7" t="s">
        <v>47</v>
      </c>
      <c r="C35" s="8" t="s">
        <v>21</v>
      </c>
      <c r="D35" s="8">
        <v>0.91080000000000005</v>
      </c>
      <c r="E35" s="9"/>
      <c r="F35" s="10">
        <f t="shared" si="1"/>
        <v>0</v>
      </c>
    </row>
    <row r="36" spans="1:6" ht="33.75" customHeight="1" x14ac:dyDescent="0.3">
      <c r="A36" s="6" t="s">
        <v>44</v>
      </c>
      <c r="B36" s="7" t="s">
        <v>49</v>
      </c>
      <c r="C36" s="8" t="s">
        <v>21</v>
      </c>
      <c r="D36" s="8">
        <v>0.23039999999999999</v>
      </c>
      <c r="E36" s="9"/>
      <c r="F36" s="10">
        <f t="shared" si="1"/>
        <v>0</v>
      </c>
    </row>
    <row r="37" spans="1:6" ht="33.75" customHeight="1" x14ac:dyDescent="0.3">
      <c r="A37" s="6" t="s">
        <v>46</v>
      </c>
      <c r="B37" s="7" t="s">
        <v>51</v>
      </c>
      <c r="C37" s="8" t="s">
        <v>21</v>
      </c>
      <c r="D37" s="8">
        <v>0.21734999999999999</v>
      </c>
      <c r="E37" s="9"/>
      <c r="F37" s="10">
        <f t="shared" si="1"/>
        <v>0</v>
      </c>
    </row>
    <row r="38" spans="1:6" ht="33.75" customHeight="1" x14ac:dyDescent="0.3">
      <c r="A38" s="6" t="s">
        <v>48</v>
      </c>
      <c r="B38" s="7" t="s">
        <v>53</v>
      </c>
      <c r="C38" s="8" t="s">
        <v>21</v>
      </c>
      <c r="D38" s="8">
        <v>0.1</v>
      </c>
      <c r="E38" s="9"/>
      <c r="F38" s="10">
        <f t="shared" si="1"/>
        <v>0</v>
      </c>
    </row>
    <row r="39" spans="1:6" ht="33.75" customHeight="1" x14ac:dyDescent="0.3">
      <c r="A39" s="6" t="s">
        <v>50</v>
      </c>
      <c r="B39" s="7" t="s">
        <v>311</v>
      </c>
      <c r="C39" s="8" t="s">
        <v>16</v>
      </c>
      <c r="D39" s="8">
        <v>7.093</v>
      </c>
      <c r="E39" s="9"/>
      <c r="F39" s="10">
        <f t="shared" si="1"/>
        <v>0</v>
      </c>
    </row>
    <row r="40" spans="1:6" s="49" customFormat="1" ht="30" customHeight="1" x14ac:dyDescent="0.35">
      <c r="A40" s="50"/>
      <c r="B40" s="51" t="s">
        <v>64</v>
      </c>
      <c r="C40" s="56"/>
      <c r="D40" s="56"/>
      <c r="E40" s="52"/>
      <c r="F40" s="53">
        <f>SUM(F30:F39)</f>
        <v>0</v>
      </c>
    </row>
    <row r="41" spans="1:6" x14ac:dyDescent="0.3">
      <c r="A41" s="12"/>
      <c r="B41" s="13" t="s">
        <v>65</v>
      </c>
      <c r="C41" s="61"/>
      <c r="D41" s="57"/>
      <c r="E41" s="14"/>
      <c r="F41" s="15"/>
    </row>
    <row r="42" spans="1:6" s="49" customFormat="1" ht="30.75" customHeight="1" x14ac:dyDescent="0.35">
      <c r="A42" s="44" t="s">
        <v>2</v>
      </c>
      <c r="B42" s="45" t="s">
        <v>3</v>
      </c>
      <c r="C42" s="45" t="s">
        <v>4</v>
      </c>
      <c r="D42" s="46" t="s">
        <v>5</v>
      </c>
      <c r="E42" s="47" t="s">
        <v>6</v>
      </c>
      <c r="F42" s="48" t="s">
        <v>7</v>
      </c>
    </row>
    <row r="43" spans="1:6" ht="37.200000000000003" customHeight="1" x14ac:dyDescent="0.3">
      <c r="A43" s="6" t="s">
        <v>66</v>
      </c>
      <c r="B43" s="7" t="s">
        <v>67</v>
      </c>
      <c r="C43" s="8" t="s">
        <v>16</v>
      </c>
      <c r="D43" s="8">
        <v>6</v>
      </c>
      <c r="E43" s="9"/>
      <c r="F43" s="10">
        <f>E43*D43</f>
        <v>0</v>
      </c>
    </row>
    <row r="44" spans="1:6" ht="23.4" customHeight="1" x14ac:dyDescent="0.3">
      <c r="A44" s="6" t="s">
        <v>68</v>
      </c>
      <c r="B44" s="86" t="s">
        <v>69</v>
      </c>
      <c r="C44" s="8" t="s">
        <v>16</v>
      </c>
      <c r="D44" s="8">
        <v>106</v>
      </c>
      <c r="E44" s="9"/>
      <c r="F44" s="10">
        <f t="shared" ref="F44:F45" si="2">E44*D44</f>
        <v>0</v>
      </c>
    </row>
    <row r="45" spans="1:6" ht="30.75" customHeight="1" x14ac:dyDescent="0.3">
      <c r="A45" s="6" t="s">
        <v>70</v>
      </c>
      <c r="B45" s="7" t="s">
        <v>73</v>
      </c>
      <c r="C45" s="8" t="s">
        <v>10</v>
      </c>
      <c r="D45" s="8">
        <v>1</v>
      </c>
      <c r="E45" s="9"/>
      <c r="F45" s="10">
        <f t="shared" si="2"/>
        <v>0</v>
      </c>
    </row>
    <row r="46" spans="1:6" s="49" customFormat="1" ht="30" customHeight="1" x14ac:dyDescent="0.35">
      <c r="A46" s="50"/>
      <c r="B46" s="51" t="s">
        <v>74</v>
      </c>
      <c r="C46" s="56"/>
      <c r="D46" s="56"/>
      <c r="E46" s="52"/>
      <c r="F46" s="53">
        <f>SUM(F43:F45)</f>
        <v>0</v>
      </c>
    </row>
    <row r="47" spans="1:6" ht="42.75" customHeight="1" x14ac:dyDescent="0.3">
      <c r="A47" s="12"/>
      <c r="B47" s="315" t="s">
        <v>75</v>
      </c>
      <c r="C47" s="315"/>
      <c r="D47" s="315"/>
      <c r="E47" s="315"/>
      <c r="F47" s="316"/>
    </row>
    <row r="48" spans="1:6" s="49" customFormat="1" ht="30.75" customHeight="1" x14ac:dyDescent="0.35">
      <c r="A48" s="44" t="s">
        <v>2</v>
      </c>
      <c r="B48" s="45" t="s">
        <v>3</v>
      </c>
      <c r="C48" s="45" t="s">
        <v>4</v>
      </c>
      <c r="D48" s="46" t="s">
        <v>5</v>
      </c>
      <c r="E48" s="47" t="s">
        <v>6</v>
      </c>
      <c r="F48" s="48" t="s">
        <v>7</v>
      </c>
    </row>
    <row r="49" spans="1:6" ht="49.2" customHeight="1" x14ac:dyDescent="0.3">
      <c r="A49" s="19"/>
      <c r="B49" s="7" t="s">
        <v>76</v>
      </c>
      <c r="C49" s="8"/>
      <c r="D49" s="8"/>
      <c r="E49" s="9"/>
      <c r="F49" s="10"/>
    </row>
    <row r="50" spans="1:6" ht="31.95" customHeight="1" x14ac:dyDescent="0.3">
      <c r="A50" s="6" t="s">
        <v>77</v>
      </c>
      <c r="B50" s="7" t="s">
        <v>199</v>
      </c>
      <c r="C50" s="8" t="s">
        <v>4</v>
      </c>
      <c r="D50" s="8">
        <v>3</v>
      </c>
      <c r="E50" s="9"/>
      <c r="F50" s="10">
        <f>E50*D50</f>
        <v>0</v>
      </c>
    </row>
    <row r="51" spans="1:6" s="49" customFormat="1" ht="30" customHeight="1" x14ac:dyDescent="0.35">
      <c r="A51" s="50"/>
      <c r="B51" s="51" t="s">
        <v>81</v>
      </c>
      <c r="C51" s="56"/>
      <c r="D51" s="56"/>
      <c r="E51" s="52"/>
      <c r="F51" s="53">
        <f>SUM(F50:F50)</f>
        <v>0</v>
      </c>
    </row>
    <row r="52" spans="1:6" x14ac:dyDescent="0.3">
      <c r="A52" s="12"/>
      <c r="B52" s="13" t="s">
        <v>82</v>
      </c>
      <c r="C52" s="61"/>
      <c r="D52" s="57"/>
      <c r="E52" s="14"/>
      <c r="F52" s="15"/>
    </row>
    <row r="53" spans="1:6" s="49" customFormat="1" ht="30.75" customHeight="1" x14ac:dyDescent="0.35">
      <c r="A53" s="44" t="s">
        <v>2</v>
      </c>
      <c r="B53" s="45" t="s">
        <v>3</v>
      </c>
      <c r="C53" s="45" t="s">
        <v>4</v>
      </c>
      <c r="D53" s="46" t="s">
        <v>5</v>
      </c>
      <c r="E53" s="47" t="s">
        <v>6</v>
      </c>
      <c r="F53" s="48" t="s">
        <v>7</v>
      </c>
    </row>
    <row r="54" spans="1:6" ht="35.25" customHeight="1" x14ac:dyDescent="0.3">
      <c r="A54" s="6" t="s">
        <v>83</v>
      </c>
      <c r="B54" s="7" t="s">
        <v>84</v>
      </c>
      <c r="C54" s="8" t="s">
        <v>16</v>
      </c>
      <c r="D54" s="8">
        <v>18</v>
      </c>
      <c r="E54" s="9"/>
      <c r="F54" s="10">
        <f>E54*D54</f>
        <v>0</v>
      </c>
    </row>
    <row r="55" spans="1:6" s="49" customFormat="1" ht="30" customHeight="1" x14ac:dyDescent="0.35">
      <c r="A55" s="50"/>
      <c r="B55" s="51" t="s">
        <v>87</v>
      </c>
      <c r="C55" s="56"/>
      <c r="D55" s="56"/>
      <c r="E55" s="52"/>
      <c r="F55" s="53">
        <f>SUM(F54:F54)</f>
        <v>0</v>
      </c>
    </row>
    <row r="56" spans="1:6" ht="27" customHeight="1" x14ac:dyDescent="0.3">
      <c r="A56" s="12"/>
      <c r="B56" s="13" t="s">
        <v>200</v>
      </c>
      <c r="C56" s="61"/>
      <c r="D56" s="57"/>
      <c r="E56" s="14"/>
      <c r="F56" s="15"/>
    </row>
    <row r="57" spans="1:6" s="49" customFormat="1" ht="30.75" customHeight="1" x14ac:dyDescent="0.35">
      <c r="A57" s="44" t="s">
        <v>2</v>
      </c>
      <c r="B57" s="45" t="s">
        <v>3</v>
      </c>
      <c r="C57" s="45" t="s">
        <v>4</v>
      </c>
      <c r="D57" s="46" t="s">
        <v>5</v>
      </c>
      <c r="E57" s="47" t="s">
        <v>6</v>
      </c>
      <c r="F57" s="48" t="s">
        <v>7</v>
      </c>
    </row>
    <row r="58" spans="1:6" ht="31.95" customHeight="1" x14ac:dyDescent="0.3">
      <c r="A58" s="6" t="s">
        <v>90</v>
      </c>
      <c r="B58" s="26" t="s">
        <v>114</v>
      </c>
      <c r="C58" s="24" t="s">
        <v>13</v>
      </c>
      <c r="D58" s="24">
        <v>1</v>
      </c>
      <c r="E58" s="25"/>
      <c r="F58" s="28">
        <f>E58*D58</f>
        <v>0</v>
      </c>
    </row>
    <row r="59" spans="1:6" ht="99.6" customHeight="1" x14ac:dyDescent="0.3">
      <c r="A59" s="6" t="s">
        <v>94</v>
      </c>
      <c r="B59" s="310" t="s">
        <v>312</v>
      </c>
      <c r="C59" s="24" t="s">
        <v>13</v>
      </c>
      <c r="D59" s="24">
        <v>1</v>
      </c>
      <c r="E59" s="25"/>
      <c r="F59" s="28">
        <f t="shared" ref="F59" si="3">E59*D59</f>
        <v>0</v>
      </c>
    </row>
    <row r="60" spans="1:6" ht="24.75" customHeight="1" x14ac:dyDescent="0.3">
      <c r="A60" s="30"/>
      <c r="B60" s="31" t="s">
        <v>117</v>
      </c>
      <c r="C60" s="24"/>
      <c r="D60" s="24"/>
      <c r="E60" s="25"/>
      <c r="F60" s="32"/>
    </row>
    <row r="61" spans="1:6" ht="31.5" customHeight="1" x14ac:dyDescent="0.3">
      <c r="A61" s="6" t="s">
        <v>96</v>
      </c>
      <c r="B61" s="29" t="s">
        <v>119</v>
      </c>
      <c r="C61" s="24" t="s">
        <v>13</v>
      </c>
      <c r="D61" s="24">
        <v>1</v>
      </c>
      <c r="E61" s="25"/>
      <c r="F61" s="28">
        <f>E61*D61</f>
        <v>0</v>
      </c>
    </row>
    <row r="62" spans="1:6" s="55" customFormat="1" ht="27.75" customHeight="1" x14ac:dyDescent="0.3">
      <c r="A62" s="71"/>
      <c r="B62" s="72" t="s">
        <v>120</v>
      </c>
      <c r="C62" s="73"/>
      <c r="D62" s="73"/>
      <c r="E62" s="72"/>
      <c r="F62" s="87">
        <f>SUM(F61)</f>
        <v>0</v>
      </c>
    </row>
    <row r="63" spans="1:6" ht="24.75" customHeight="1" x14ac:dyDescent="0.3">
      <c r="A63" s="30"/>
      <c r="B63" s="31" t="s">
        <v>121</v>
      </c>
      <c r="C63" s="24"/>
      <c r="D63" s="24"/>
      <c r="E63" s="25"/>
      <c r="F63" s="32"/>
    </row>
    <row r="64" spans="1:6" ht="24.75" customHeight="1" x14ac:dyDescent="0.3">
      <c r="A64" s="6" t="s">
        <v>98</v>
      </c>
      <c r="B64" s="26" t="s">
        <v>175</v>
      </c>
      <c r="C64" s="24" t="s">
        <v>4</v>
      </c>
      <c r="D64" s="114">
        <v>3</v>
      </c>
      <c r="E64" s="25"/>
      <c r="F64" s="28">
        <f t="shared" ref="F64" si="4">E64*D64</f>
        <v>0</v>
      </c>
    </row>
    <row r="65" spans="1:18" ht="24.75" customHeight="1" x14ac:dyDescent="0.3">
      <c r="A65" s="6" t="s">
        <v>100</v>
      </c>
      <c r="B65" s="26" t="s">
        <v>201</v>
      </c>
      <c r="C65" s="24" t="s">
        <v>4</v>
      </c>
      <c r="D65" s="114">
        <v>2</v>
      </c>
      <c r="E65" s="25"/>
      <c r="F65" s="28">
        <f>E65*D65</f>
        <v>0</v>
      </c>
    </row>
    <row r="66" spans="1:18" s="55" customFormat="1" ht="27.75" customHeight="1" x14ac:dyDescent="0.3">
      <c r="A66" s="71"/>
      <c r="B66" s="72" t="s">
        <v>128</v>
      </c>
      <c r="C66" s="73"/>
      <c r="D66" s="73"/>
      <c r="E66" s="72"/>
      <c r="F66" s="87">
        <f>SUM(F64:F65)</f>
        <v>0</v>
      </c>
    </row>
    <row r="67" spans="1:18" ht="24.75" customHeight="1" x14ac:dyDescent="0.3">
      <c r="A67" s="30"/>
      <c r="B67" s="31" t="s">
        <v>129</v>
      </c>
      <c r="C67" s="24"/>
      <c r="D67" s="24"/>
      <c r="E67" s="25"/>
      <c r="F67" s="28"/>
      <c r="R67" s="114"/>
    </row>
    <row r="68" spans="1:18" ht="24.75" customHeight="1" x14ac:dyDescent="0.3">
      <c r="A68" s="6" t="s">
        <v>202</v>
      </c>
      <c r="B68" s="26" t="s">
        <v>203</v>
      </c>
      <c r="C68" s="24" t="s">
        <v>4</v>
      </c>
      <c r="D68" s="114">
        <v>4</v>
      </c>
      <c r="E68" s="25">
        <f>'2-Kiosques DQE'!E56</f>
        <v>0</v>
      </c>
      <c r="F68" s="28">
        <f t="shared" ref="F68" si="5">E68*D68</f>
        <v>0</v>
      </c>
    </row>
    <row r="69" spans="1:18" s="55" customFormat="1" ht="27.75" customHeight="1" x14ac:dyDescent="0.3">
      <c r="A69" s="71"/>
      <c r="B69" s="72" t="s">
        <v>132</v>
      </c>
      <c r="C69" s="73"/>
      <c r="D69" s="73"/>
      <c r="E69" s="72"/>
      <c r="F69" s="87">
        <f>SUM(F68:F68)</f>
        <v>0</v>
      </c>
    </row>
    <row r="70" spans="1:18" s="49" customFormat="1" ht="30" customHeight="1" x14ac:dyDescent="0.35">
      <c r="A70" s="50"/>
      <c r="B70" s="51" t="s">
        <v>185</v>
      </c>
      <c r="C70" s="56"/>
      <c r="D70" s="56"/>
      <c r="E70" s="52"/>
      <c r="F70" s="53">
        <f>F69+F66+F62+F60</f>
        <v>0</v>
      </c>
    </row>
    <row r="71" spans="1:18" ht="24.75" customHeight="1" x14ac:dyDescent="0.3">
      <c r="A71" s="33"/>
      <c r="B71" s="24"/>
      <c r="C71" s="22"/>
      <c r="D71" s="22"/>
      <c r="E71" s="34"/>
      <c r="F71" s="35"/>
    </row>
    <row r="72" spans="1:18" ht="24.75" customHeight="1" x14ac:dyDescent="0.3">
      <c r="A72" s="33"/>
      <c r="B72" s="38" t="s">
        <v>186</v>
      </c>
      <c r="C72" s="17"/>
      <c r="D72" s="8"/>
      <c r="E72" s="18"/>
      <c r="F72" s="35"/>
    </row>
    <row r="73" spans="1:18" s="49" customFormat="1" ht="30.75" customHeight="1" x14ac:dyDescent="0.35">
      <c r="A73" s="44" t="s">
        <v>2</v>
      </c>
      <c r="B73" s="45" t="s">
        <v>3</v>
      </c>
      <c r="C73" s="45" t="s">
        <v>4</v>
      </c>
      <c r="D73" s="46" t="s">
        <v>5</v>
      </c>
      <c r="E73" s="47" t="s">
        <v>6</v>
      </c>
      <c r="F73" s="48" t="s">
        <v>7</v>
      </c>
    </row>
    <row r="74" spans="1:18" ht="24.75" customHeight="1" x14ac:dyDescent="0.3">
      <c r="A74" s="6" t="s">
        <v>105</v>
      </c>
      <c r="B74" s="39" t="s">
        <v>151</v>
      </c>
      <c r="C74" s="11" t="s">
        <v>16</v>
      </c>
      <c r="D74" s="8">
        <v>11</v>
      </c>
      <c r="E74" s="40"/>
      <c r="F74" s="37">
        <f t="shared" ref="F74" si="6">E74*D74</f>
        <v>0</v>
      </c>
    </row>
    <row r="75" spans="1:18" s="49" customFormat="1" ht="30" customHeight="1" x14ac:dyDescent="0.35">
      <c r="A75" s="50"/>
      <c r="B75" s="51" t="s">
        <v>192</v>
      </c>
      <c r="C75" s="56"/>
      <c r="D75" s="56"/>
      <c r="E75" s="52"/>
      <c r="F75" s="53">
        <f>SUM(F74:F74)</f>
        <v>0</v>
      </c>
    </row>
    <row r="76" spans="1:18" s="49" customFormat="1" ht="30" customHeight="1" x14ac:dyDescent="0.35">
      <c r="A76" s="88"/>
      <c r="B76" s="89"/>
      <c r="C76" s="90"/>
      <c r="D76" s="90"/>
      <c r="E76" s="91"/>
      <c r="F76" s="92"/>
    </row>
    <row r="77" spans="1:18" s="49" customFormat="1" ht="30" customHeight="1" x14ac:dyDescent="0.35">
      <c r="A77" s="33"/>
      <c r="B77" s="38" t="s">
        <v>204</v>
      </c>
      <c r="C77" s="17"/>
      <c r="D77" s="8"/>
      <c r="E77" s="18"/>
      <c r="F77" s="35"/>
    </row>
    <row r="78" spans="1:18" s="49" customFormat="1" ht="30" customHeight="1" x14ac:dyDescent="0.35">
      <c r="A78" s="44" t="s">
        <v>2</v>
      </c>
      <c r="B78" s="45" t="s">
        <v>3</v>
      </c>
      <c r="C78" s="45" t="s">
        <v>4</v>
      </c>
      <c r="D78" s="46" t="s">
        <v>5</v>
      </c>
      <c r="E78" s="47" t="s">
        <v>6</v>
      </c>
      <c r="F78" s="48" t="s">
        <v>7</v>
      </c>
    </row>
    <row r="79" spans="1:18" s="49" customFormat="1" ht="39" customHeight="1" x14ac:dyDescent="0.35">
      <c r="A79" s="6" t="s">
        <v>113</v>
      </c>
      <c r="B79" s="7" t="s">
        <v>155</v>
      </c>
      <c r="C79" s="93" t="s">
        <v>16</v>
      </c>
      <c r="D79" s="8">
        <v>24</v>
      </c>
      <c r="E79" s="9"/>
      <c r="F79" s="37">
        <f>E79*D79</f>
        <v>0</v>
      </c>
    </row>
    <row r="80" spans="1:18" s="49" customFormat="1" ht="30" customHeight="1" x14ac:dyDescent="0.35">
      <c r="A80" s="50"/>
      <c r="B80" s="51" t="s">
        <v>205</v>
      </c>
      <c r="C80" s="56"/>
      <c r="D80" s="56"/>
      <c r="E80" s="52"/>
      <c r="F80" s="53">
        <f>SUM(F79:F79)</f>
        <v>0</v>
      </c>
    </row>
    <row r="81" spans="1:6" s="49" customFormat="1" ht="30" customHeight="1" x14ac:dyDescent="0.35">
      <c r="A81" s="88"/>
      <c r="B81" s="89"/>
      <c r="C81" s="90"/>
      <c r="D81" s="90"/>
      <c r="E81" s="91"/>
      <c r="F81" s="92"/>
    </row>
    <row r="82" spans="1:6" s="55" customFormat="1" ht="30.75" customHeight="1" x14ac:dyDescent="0.3">
      <c r="A82" s="74"/>
      <c r="B82" s="75" t="s">
        <v>206</v>
      </c>
      <c r="C82" s="75"/>
      <c r="D82" s="76"/>
      <c r="E82" s="77"/>
      <c r="F82" s="78">
        <f>F80+F75+F70+F55+F51+F46+F40+F25</f>
        <v>0</v>
      </c>
    </row>
  </sheetData>
  <mergeCells count="4">
    <mergeCell ref="B13:F13"/>
    <mergeCell ref="B14:F14"/>
    <mergeCell ref="B26:F26"/>
    <mergeCell ref="B47:F47"/>
  </mergeCells>
  <phoneticPr fontId="4" type="noConversion"/>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9"/>
  <sheetViews>
    <sheetView view="pageBreakPreview" topLeftCell="B1" zoomScale="85" zoomScaleNormal="85" zoomScaleSheetLayoutView="85" workbookViewId="0">
      <selection activeCell="B47" sqref="B47"/>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x14ac:dyDescent="0.3">
      <c r="A7" s="4"/>
    </row>
    <row r="8" spans="1:6" x14ac:dyDescent="0.3">
      <c r="A8" s="4"/>
    </row>
    <row r="9" spans="1:6" x14ac:dyDescent="0.3">
      <c r="A9" s="4"/>
    </row>
    <row r="10" spans="1:6" x14ac:dyDescent="0.3">
      <c r="A10" s="4"/>
    </row>
    <row r="11" spans="1:6" x14ac:dyDescent="0.3">
      <c r="A11" s="4"/>
    </row>
    <row r="12" spans="1:6" ht="27" customHeight="1" x14ac:dyDescent="0.3">
      <c r="A12" s="4"/>
      <c r="B12" s="313" t="s">
        <v>0</v>
      </c>
      <c r="C12" s="313"/>
      <c r="D12" s="313"/>
      <c r="E12" s="313"/>
      <c r="F12" s="313"/>
    </row>
    <row r="13" spans="1:6" ht="28.5" customHeight="1" x14ac:dyDescent="0.3">
      <c r="A13" s="4"/>
      <c r="B13" s="314" t="s">
        <v>292</v>
      </c>
      <c r="C13" s="314"/>
      <c r="D13" s="314"/>
      <c r="E13" s="314"/>
      <c r="F13" s="314"/>
    </row>
    <row r="14" spans="1:6" x14ac:dyDescent="0.3">
      <c r="B14" s="5" t="s">
        <v>1</v>
      </c>
      <c r="C14" s="60"/>
      <c r="E14" s="4"/>
      <c r="F14" s="4"/>
    </row>
    <row r="15" spans="1:6" ht="17.399999999999999" thickBot="1" x14ac:dyDescent="0.35">
      <c r="E15" s="4"/>
      <c r="F15" s="4"/>
    </row>
    <row r="16" spans="1:6" s="49" customFormat="1" ht="16.2" customHeight="1" thickTop="1" x14ac:dyDescent="0.35">
      <c r="A16" s="66" t="s">
        <v>2</v>
      </c>
      <c r="B16" s="67" t="s">
        <v>3</v>
      </c>
      <c r="C16" s="67" t="s">
        <v>4</v>
      </c>
      <c r="D16" s="68" t="s">
        <v>5</v>
      </c>
      <c r="E16" s="69" t="s">
        <v>6</v>
      </c>
      <c r="F16" s="70" t="s">
        <v>7</v>
      </c>
    </row>
    <row r="17" spans="1:6" s="49" customFormat="1" ht="30.75" customHeight="1" x14ac:dyDescent="0.35">
      <c r="A17" s="6" t="s">
        <v>8</v>
      </c>
      <c r="B17" s="128" t="s">
        <v>207</v>
      </c>
      <c r="C17" s="126" t="s">
        <v>10</v>
      </c>
      <c r="D17" s="129">
        <v>1</v>
      </c>
      <c r="E17" s="130" t="s">
        <v>194</v>
      </c>
      <c r="F17" s="131" t="s">
        <v>194</v>
      </c>
    </row>
    <row r="18" spans="1:6" ht="33.6" customHeight="1" x14ac:dyDescent="0.3">
      <c r="A18" s="6" t="s">
        <v>11</v>
      </c>
      <c r="B18" s="7" t="s">
        <v>208</v>
      </c>
      <c r="C18" s="8" t="s">
        <v>13</v>
      </c>
      <c r="D18" s="8">
        <v>1</v>
      </c>
      <c r="E18" s="9"/>
      <c r="F18" s="10">
        <f>E18*D18</f>
        <v>0</v>
      </c>
    </row>
    <row r="19" spans="1:6" ht="22.95" customHeight="1" x14ac:dyDescent="0.3">
      <c r="A19" s="6" t="s">
        <v>14</v>
      </c>
      <c r="B19" s="7" t="s">
        <v>196</v>
      </c>
      <c r="C19" s="8" t="s">
        <v>13</v>
      </c>
      <c r="D19" s="8">
        <v>1</v>
      </c>
      <c r="E19" s="9"/>
      <c r="F19" s="10">
        <f t="shared" ref="F19:F23" si="0">E19*D19</f>
        <v>0</v>
      </c>
    </row>
    <row r="20" spans="1:6" ht="28.2" customHeight="1" x14ac:dyDescent="0.3">
      <c r="A20" s="6" t="s">
        <v>17</v>
      </c>
      <c r="B20" s="7" t="s">
        <v>23</v>
      </c>
      <c r="C20" s="8" t="s">
        <v>21</v>
      </c>
      <c r="D20" s="8">
        <v>3.89344</v>
      </c>
      <c r="E20" s="85"/>
      <c r="F20" s="10">
        <f t="shared" si="0"/>
        <v>0</v>
      </c>
    </row>
    <row r="21" spans="1:6" ht="30" customHeight="1" x14ac:dyDescent="0.3">
      <c r="A21" s="6" t="s">
        <v>19</v>
      </c>
      <c r="B21" s="7" t="s">
        <v>209</v>
      </c>
      <c r="C21" s="8" t="s">
        <v>21</v>
      </c>
      <c r="D21" s="8">
        <v>1.02</v>
      </c>
      <c r="E21" s="85"/>
      <c r="F21" s="10">
        <f t="shared" si="0"/>
        <v>0</v>
      </c>
    </row>
    <row r="22" spans="1:6" ht="29.4" customHeight="1" x14ac:dyDescent="0.3">
      <c r="A22" s="6" t="s">
        <v>22</v>
      </c>
      <c r="B22" s="7" t="s">
        <v>25</v>
      </c>
      <c r="C22" s="8" t="s">
        <v>21</v>
      </c>
      <c r="D22" s="8">
        <f>D20+D21</f>
        <v>4.9134399999999996</v>
      </c>
      <c r="E22" s="85"/>
      <c r="F22" s="10">
        <f t="shared" si="0"/>
        <v>0</v>
      </c>
    </row>
    <row r="23" spans="1:6" ht="31.95" customHeight="1" x14ac:dyDescent="0.3">
      <c r="A23" s="6" t="s">
        <v>24</v>
      </c>
      <c r="B23" s="7" t="s">
        <v>27</v>
      </c>
      <c r="C23" s="8" t="s">
        <v>21</v>
      </c>
      <c r="D23" s="8">
        <v>2.09</v>
      </c>
      <c r="E23" s="85"/>
      <c r="F23" s="10">
        <f t="shared" si="0"/>
        <v>0</v>
      </c>
    </row>
    <row r="24" spans="1:6" s="49" customFormat="1" ht="17.399999999999999" customHeight="1" x14ac:dyDescent="0.35">
      <c r="A24" s="50"/>
      <c r="B24" s="51" t="s">
        <v>28</v>
      </c>
      <c r="C24" s="56"/>
      <c r="D24" s="56"/>
      <c r="E24" s="52"/>
      <c r="F24" s="53">
        <f>SUM(F18:F23)</f>
        <v>0</v>
      </c>
    </row>
    <row r="25" spans="1:6" ht="26.25" customHeight="1" x14ac:dyDescent="0.3">
      <c r="A25" s="12"/>
      <c r="B25" s="13" t="s">
        <v>197</v>
      </c>
      <c r="C25" s="61"/>
      <c r="D25" s="57"/>
      <c r="E25" s="14"/>
      <c r="F25" s="15"/>
    </row>
    <row r="26" spans="1:6" s="49" customFormat="1" ht="30.75" customHeight="1" x14ac:dyDescent="0.35">
      <c r="A26" s="44" t="s">
        <v>2</v>
      </c>
      <c r="B26" s="45" t="s">
        <v>3</v>
      </c>
      <c r="C26" s="45" t="s">
        <v>4</v>
      </c>
      <c r="D26" s="46" t="s">
        <v>5</v>
      </c>
      <c r="E26" s="47" t="s">
        <v>6</v>
      </c>
      <c r="F26" s="48" t="s">
        <v>7</v>
      </c>
    </row>
    <row r="27" spans="1:6" ht="27" customHeight="1" x14ac:dyDescent="0.3">
      <c r="A27" s="6" t="s">
        <v>30</v>
      </c>
      <c r="B27" s="16" t="s">
        <v>31</v>
      </c>
      <c r="C27" s="17"/>
      <c r="D27" s="17"/>
      <c r="E27" s="18"/>
      <c r="F27" s="10"/>
    </row>
    <row r="28" spans="1:6" ht="34.200000000000003" customHeight="1" x14ac:dyDescent="0.3">
      <c r="A28" s="6" t="s">
        <v>32</v>
      </c>
      <c r="B28" s="7" t="s">
        <v>33</v>
      </c>
      <c r="C28" s="8" t="s">
        <v>21</v>
      </c>
      <c r="D28" s="8">
        <v>0.35</v>
      </c>
      <c r="E28" s="9"/>
      <c r="F28" s="10">
        <f>E28*D28</f>
        <v>0</v>
      </c>
    </row>
    <row r="29" spans="1:6" ht="30.6" customHeight="1" x14ac:dyDescent="0.3">
      <c r="A29" s="6" t="s">
        <v>34</v>
      </c>
      <c r="B29" s="7" t="s">
        <v>210</v>
      </c>
      <c r="C29" s="8" t="s">
        <v>21</v>
      </c>
      <c r="D29" s="8">
        <v>2.875</v>
      </c>
      <c r="E29" s="9"/>
      <c r="F29" s="10">
        <f t="shared" ref="F29:F35" si="1">E29*D29</f>
        <v>0</v>
      </c>
    </row>
    <row r="30" spans="1:6" ht="34.200000000000003" customHeight="1" x14ac:dyDescent="0.3">
      <c r="A30" s="6" t="s">
        <v>36</v>
      </c>
      <c r="B30" s="7" t="s">
        <v>37</v>
      </c>
      <c r="C30" s="8" t="s">
        <v>21</v>
      </c>
      <c r="D30" s="8">
        <v>0.23</v>
      </c>
      <c r="E30" s="9"/>
      <c r="F30" s="10">
        <f t="shared" si="1"/>
        <v>0</v>
      </c>
    </row>
    <row r="31" spans="1:6" ht="34.200000000000003" customHeight="1" x14ac:dyDescent="0.3">
      <c r="A31" s="6" t="s">
        <v>38</v>
      </c>
      <c r="B31" s="7" t="s">
        <v>41</v>
      </c>
      <c r="C31" s="8" t="s">
        <v>21</v>
      </c>
      <c r="D31" s="8">
        <v>1.5473250000000001</v>
      </c>
      <c r="E31" s="9"/>
      <c r="F31" s="10">
        <f t="shared" si="1"/>
        <v>0</v>
      </c>
    </row>
    <row r="32" spans="1:6" ht="29.25" customHeight="1" x14ac:dyDescent="0.3">
      <c r="A32" s="6" t="s">
        <v>40</v>
      </c>
      <c r="B32" s="7" t="s">
        <v>47</v>
      </c>
      <c r="C32" s="8" t="s">
        <v>21</v>
      </c>
      <c r="D32" s="8">
        <v>0.23</v>
      </c>
      <c r="E32" s="9"/>
      <c r="F32" s="10">
        <f t="shared" si="1"/>
        <v>0</v>
      </c>
    </row>
    <row r="33" spans="1:6" ht="29.25" customHeight="1" x14ac:dyDescent="0.3">
      <c r="A33" s="6" t="s">
        <v>42</v>
      </c>
      <c r="B33" s="7" t="s">
        <v>211</v>
      </c>
      <c r="C33" s="8" t="s">
        <v>21</v>
      </c>
      <c r="D33" s="8">
        <v>0.23</v>
      </c>
      <c r="E33" s="9"/>
      <c r="F33" s="10">
        <f t="shared" si="1"/>
        <v>0</v>
      </c>
    </row>
    <row r="34" spans="1:6" ht="29.25" customHeight="1" x14ac:dyDescent="0.3">
      <c r="A34" s="6" t="s">
        <v>44</v>
      </c>
      <c r="B34" s="7" t="s">
        <v>212</v>
      </c>
      <c r="C34" s="8" t="s">
        <v>21</v>
      </c>
      <c r="D34" s="8">
        <v>0.85</v>
      </c>
      <c r="E34" s="9"/>
      <c r="F34" s="10">
        <f t="shared" si="1"/>
        <v>0</v>
      </c>
    </row>
    <row r="35" spans="1:6" ht="29.25" customHeight="1" x14ac:dyDescent="0.3">
      <c r="A35" s="6" t="s">
        <v>46</v>
      </c>
      <c r="B35" s="7" t="s">
        <v>213</v>
      </c>
      <c r="C35" s="8" t="s">
        <v>21</v>
      </c>
      <c r="D35" s="8">
        <v>2.12</v>
      </c>
      <c r="E35" s="9"/>
      <c r="F35" s="10">
        <f t="shared" si="1"/>
        <v>0</v>
      </c>
    </row>
    <row r="36" spans="1:6" s="49" customFormat="1" ht="16.95" customHeight="1" x14ac:dyDescent="0.35">
      <c r="A36" s="50"/>
      <c r="B36" s="51" t="s">
        <v>64</v>
      </c>
      <c r="C36" s="56"/>
      <c r="D36" s="56"/>
      <c r="E36" s="52"/>
      <c r="F36" s="53">
        <f>SUM(F28:F35)</f>
        <v>0</v>
      </c>
    </row>
    <row r="37" spans="1:6" x14ac:dyDescent="0.3">
      <c r="A37" s="12"/>
      <c r="B37" s="13" t="s">
        <v>65</v>
      </c>
      <c r="C37" s="61"/>
      <c r="D37" s="57"/>
      <c r="E37" s="14"/>
      <c r="F37" s="15"/>
    </row>
    <row r="38" spans="1:6" s="49" customFormat="1" ht="30.75" customHeight="1" x14ac:dyDescent="0.35">
      <c r="A38" s="44" t="s">
        <v>2</v>
      </c>
      <c r="B38" s="45" t="s">
        <v>3</v>
      </c>
      <c r="C38" s="45" t="s">
        <v>4</v>
      </c>
      <c r="D38" s="46" t="s">
        <v>5</v>
      </c>
      <c r="E38" s="47" t="s">
        <v>6</v>
      </c>
      <c r="F38" s="48" t="s">
        <v>7</v>
      </c>
    </row>
    <row r="39" spans="1:6" ht="37.200000000000003" customHeight="1" x14ac:dyDescent="0.3">
      <c r="A39" s="6" t="s">
        <v>66</v>
      </c>
      <c r="B39" s="7" t="s">
        <v>67</v>
      </c>
      <c r="C39" s="8" t="s">
        <v>16</v>
      </c>
      <c r="D39" s="8">
        <v>1.1499999999999999</v>
      </c>
      <c r="E39" s="9"/>
      <c r="F39" s="10">
        <f>E39*D39</f>
        <v>0</v>
      </c>
    </row>
    <row r="40" spans="1:6" ht="23.4" customHeight="1" x14ac:dyDescent="0.3">
      <c r="A40" s="6" t="s">
        <v>68</v>
      </c>
      <c r="B40" s="86" t="s">
        <v>69</v>
      </c>
      <c r="C40" s="8" t="s">
        <v>16</v>
      </c>
      <c r="D40" s="8">
        <v>18</v>
      </c>
      <c r="E40" s="9"/>
      <c r="F40" s="10">
        <f t="shared" ref="F40:F41" si="2">E40*D40</f>
        <v>0</v>
      </c>
    </row>
    <row r="41" spans="1:6" ht="30.75" customHeight="1" x14ac:dyDescent="0.3">
      <c r="A41" s="6" t="s">
        <v>70</v>
      </c>
      <c r="B41" s="7" t="s">
        <v>73</v>
      </c>
      <c r="C41" s="8" t="s">
        <v>10</v>
      </c>
      <c r="D41" s="8">
        <v>1</v>
      </c>
      <c r="E41" s="9"/>
      <c r="F41" s="10">
        <f t="shared" si="2"/>
        <v>0</v>
      </c>
    </row>
    <row r="42" spans="1:6" s="49" customFormat="1" ht="21" customHeight="1" x14ac:dyDescent="0.35">
      <c r="A42" s="50"/>
      <c r="B42" s="51" t="s">
        <v>74</v>
      </c>
      <c r="C42" s="56"/>
      <c r="D42" s="56"/>
      <c r="E42" s="52"/>
      <c r="F42" s="53">
        <f>SUM(F39:F41)</f>
        <v>0</v>
      </c>
    </row>
    <row r="43" spans="1:6" ht="22.2" customHeight="1" x14ac:dyDescent="0.3">
      <c r="A43" s="12"/>
      <c r="B43" s="315" t="s">
        <v>75</v>
      </c>
      <c r="C43" s="315"/>
      <c r="D43" s="315"/>
      <c r="E43" s="315"/>
      <c r="F43" s="316"/>
    </row>
    <row r="44" spans="1:6" s="49" customFormat="1" ht="30.75" customHeight="1" x14ac:dyDescent="0.35">
      <c r="A44" s="44" t="s">
        <v>2</v>
      </c>
      <c r="B44" s="45" t="s">
        <v>3</v>
      </c>
      <c r="C44" s="45" t="s">
        <v>4</v>
      </c>
      <c r="D44" s="46" t="s">
        <v>5</v>
      </c>
      <c r="E44" s="47" t="s">
        <v>6</v>
      </c>
      <c r="F44" s="48" t="s">
        <v>7</v>
      </c>
    </row>
    <row r="45" spans="1:6" ht="31.2" customHeight="1" x14ac:dyDescent="0.3">
      <c r="A45" s="19"/>
      <c r="B45" s="7" t="s">
        <v>76</v>
      </c>
      <c r="C45" s="8"/>
      <c r="D45" s="8"/>
      <c r="E45" s="9"/>
      <c r="F45" s="10"/>
    </row>
    <row r="46" spans="1:6" ht="44.4" customHeight="1" x14ac:dyDescent="0.3">
      <c r="A46" s="6" t="s">
        <v>77</v>
      </c>
      <c r="B46" s="7" t="s">
        <v>214</v>
      </c>
      <c r="C46" s="8" t="s">
        <v>4</v>
      </c>
      <c r="D46" s="8">
        <v>1</v>
      </c>
      <c r="E46" s="9"/>
      <c r="F46" s="10">
        <f>E46*D46</f>
        <v>0</v>
      </c>
    </row>
    <row r="47" spans="1:6" ht="42.6" customHeight="1" x14ac:dyDescent="0.3">
      <c r="A47" s="6" t="s">
        <v>79</v>
      </c>
      <c r="B47" s="7" t="s">
        <v>313</v>
      </c>
      <c r="C47" s="8" t="s">
        <v>10</v>
      </c>
      <c r="D47" s="8">
        <v>1</v>
      </c>
      <c r="E47" s="9"/>
      <c r="F47" s="10">
        <f>E47*D47</f>
        <v>0</v>
      </c>
    </row>
    <row r="48" spans="1:6" s="49" customFormat="1" ht="30" customHeight="1" x14ac:dyDescent="0.35">
      <c r="A48" s="50"/>
      <c r="B48" s="51" t="s">
        <v>81</v>
      </c>
      <c r="C48" s="56"/>
      <c r="D48" s="56"/>
      <c r="E48" s="52"/>
      <c r="F48" s="53">
        <f>F46</f>
        <v>0</v>
      </c>
    </row>
    <row r="49" spans="1:6" s="55" customFormat="1" ht="30.75" customHeight="1" x14ac:dyDescent="0.3">
      <c r="A49" s="74"/>
      <c r="B49" s="75" t="s">
        <v>216</v>
      </c>
      <c r="C49" s="75"/>
      <c r="D49" s="76"/>
      <c r="E49" s="77"/>
      <c r="F49" s="78">
        <f>F48+F42+F36+F24</f>
        <v>0</v>
      </c>
    </row>
  </sheetData>
  <mergeCells count="3">
    <mergeCell ref="B12:F12"/>
    <mergeCell ref="B13:F13"/>
    <mergeCell ref="B43:F43"/>
  </mergeCells>
  <phoneticPr fontId="4" type="noConversion"/>
  <pageMargins left="0.70866141732283472" right="0.70866141732283472" top="0.74803149606299213" bottom="0.74803149606299213" header="0.31496062992125984" footer="0.31496062992125984"/>
  <pageSetup paperSize="9" scale="55"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1"/>
  <sheetViews>
    <sheetView tabSelected="1" view="pageBreakPreview" topLeftCell="A6" zoomScale="85" zoomScaleNormal="85" zoomScaleSheetLayoutView="85" workbookViewId="0">
      <selection activeCell="R17" sqref="R17"/>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x14ac:dyDescent="0.3">
      <c r="A7" s="4"/>
    </row>
    <row r="8" spans="1:6" x14ac:dyDescent="0.3">
      <c r="A8" s="4"/>
    </row>
    <row r="9" spans="1:6" x14ac:dyDescent="0.3">
      <c r="A9" s="4"/>
    </row>
    <row r="10" spans="1:6" x14ac:dyDescent="0.3">
      <c r="A10" s="4"/>
    </row>
    <row r="11" spans="1:6" x14ac:dyDescent="0.3">
      <c r="A11" s="4"/>
    </row>
    <row r="12" spans="1:6" x14ac:dyDescent="0.3">
      <c r="A12" s="4"/>
    </row>
    <row r="13" spans="1:6" ht="27" customHeight="1" x14ac:dyDescent="0.3">
      <c r="A13" s="4"/>
      <c r="B13" s="313" t="s">
        <v>0</v>
      </c>
      <c r="C13" s="313"/>
      <c r="D13" s="313"/>
      <c r="E13" s="313"/>
      <c r="F13" s="313"/>
    </row>
    <row r="14" spans="1:6" ht="28.5" customHeight="1" x14ac:dyDescent="0.3">
      <c r="A14" s="4"/>
      <c r="B14" s="314" t="s">
        <v>291</v>
      </c>
      <c r="C14" s="314"/>
      <c r="D14" s="314"/>
      <c r="E14" s="314"/>
      <c r="F14" s="314"/>
    </row>
    <row r="15" spans="1:6" ht="28.5" customHeight="1" thickBot="1" x14ac:dyDescent="0.35">
      <c r="A15" s="4"/>
      <c r="B15" s="320"/>
      <c r="C15" s="320"/>
      <c r="D15" s="320"/>
      <c r="E15" s="320"/>
      <c r="F15" s="134"/>
    </row>
    <row r="16" spans="1:6" ht="30" customHeight="1" thickTop="1" x14ac:dyDescent="0.3">
      <c r="A16" s="142"/>
      <c r="B16" s="143" t="s">
        <v>217</v>
      </c>
      <c r="C16" s="144"/>
      <c r="D16" s="144"/>
      <c r="E16" s="145"/>
      <c r="F16" s="146"/>
    </row>
    <row r="17" spans="1:6" ht="60.6" customHeight="1" x14ac:dyDescent="0.3">
      <c r="A17" s="103" t="s">
        <v>8</v>
      </c>
      <c r="B17" s="106" t="s">
        <v>324</v>
      </c>
      <c r="C17" s="11" t="s">
        <v>143</v>
      </c>
      <c r="D17" s="11">
        <v>205</v>
      </c>
      <c r="E17" s="109"/>
      <c r="F17" s="147">
        <f>E17*D17</f>
        <v>0</v>
      </c>
    </row>
    <row r="18" spans="1:6" ht="30" customHeight="1" x14ac:dyDescent="0.3">
      <c r="A18" s="111"/>
      <c r="B18" s="102" t="s">
        <v>219</v>
      </c>
      <c r="C18" s="112"/>
      <c r="D18" s="112"/>
      <c r="E18" s="105"/>
      <c r="F18" s="113">
        <f>SUM(F17)</f>
        <v>0</v>
      </c>
    </row>
    <row r="19" spans="1:6" ht="30" customHeight="1" x14ac:dyDescent="0.3">
      <c r="A19" s="103"/>
      <c r="B19" s="148"/>
      <c r="C19" s="11"/>
      <c r="D19" s="11"/>
      <c r="E19" s="109"/>
      <c r="F19" s="104"/>
    </row>
    <row r="20" spans="1:6" s="55" customFormat="1" ht="30.75" customHeight="1" thickBot="1" x14ac:dyDescent="0.35">
      <c r="A20" s="99"/>
      <c r="B20" s="84" t="s">
        <v>220</v>
      </c>
      <c r="C20" s="84"/>
      <c r="D20" s="100"/>
      <c r="E20" s="101"/>
      <c r="F20" s="54">
        <f>F18</f>
        <v>0</v>
      </c>
    </row>
    <row r="21" spans="1:6" ht="17.399999999999999" thickTop="1" x14ac:dyDescent="0.3"/>
  </sheetData>
  <mergeCells count="3">
    <mergeCell ref="B13:F13"/>
    <mergeCell ref="B14:F14"/>
    <mergeCell ref="B15:E15"/>
  </mergeCells>
  <phoneticPr fontId="4" type="noConversion"/>
  <pageMargins left="0.70866141732283472" right="0.70866141732283472" top="0.74803149606299213" bottom="0.74803149606299213" header="0.31496062992125984" footer="0.31496062992125984"/>
  <pageSetup paperSize="9" scale="58"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1"/>
  <sheetViews>
    <sheetView view="pageBreakPreview" topLeftCell="A10"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78.66406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290</v>
      </c>
      <c r="C14" s="314"/>
      <c r="D14" s="314"/>
      <c r="E14" s="314"/>
      <c r="F14" s="314"/>
    </row>
    <row r="15" spans="1:6" ht="28.5" customHeight="1" thickBot="1" x14ac:dyDescent="0.35">
      <c r="A15" s="4"/>
      <c r="B15" s="320"/>
      <c r="C15" s="320"/>
      <c r="D15" s="320"/>
      <c r="E15" s="320"/>
      <c r="F15" s="134"/>
    </row>
    <row r="16" spans="1:6" ht="28.5" customHeight="1" thickTop="1" x14ac:dyDescent="0.3">
      <c r="A16" s="4"/>
      <c r="B16" s="321"/>
      <c r="C16" s="322"/>
      <c r="D16" s="322"/>
      <c r="E16" s="322"/>
      <c r="F16" s="322"/>
    </row>
    <row r="17" spans="1:6" x14ac:dyDescent="0.3">
      <c r="B17" s="5" t="s">
        <v>226</v>
      </c>
      <c r="C17" s="60"/>
      <c r="E17" s="4"/>
      <c r="F17" s="4"/>
    </row>
    <row r="18" spans="1:6" ht="17.399999999999999" thickBot="1" x14ac:dyDescent="0.35">
      <c r="E18" s="4"/>
      <c r="F18" s="4"/>
    </row>
    <row r="19" spans="1:6" s="49" customFormat="1" ht="30.75" customHeight="1" thickTop="1" x14ac:dyDescent="0.35">
      <c r="A19" s="66" t="s">
        <v>2</v>
      </c>
      <c r="B19" s="67" t="s">
        <v>3</v>
      </c>
      <c r="C19" s="67" t="s">
        <v>4</v>
      </c>
      <c r="D19" s="68" t="s">
        <v>5</v>
      </c>
      <c r="E19" s="69" t="s">
        <v>6</v>
      </c>
      <c r="F19" s="70" t="s">
        <v>7</v>
      </c>
    </row>
    <row r="20" spans="1:6" s="49" customFormat="1" ht="30.75" customHeight="1" x14ac:dyDescent="0.35">
      <c r="A20" s="103" t="s">
        <v>8</v>
      </c>
      <c r="B20" s="128" t="s">
        <v>9</v>
      </c>
      <c r="C20" s="126" t="s">
        <v>10</v>
      </c>
      <c r="D20" s="129">
        <v>1</v>
      </c>
      <c r="E20" s="130"/>
      <c r="F20" s="131" t="s">
        <v>194</v>
      </c>
    </row>
    <row r="21" spans="1:6" ht="36.6" customHeight="1" x14ac:dyDescent="0.3">
      <c r="A21" s="103" t="s">
        <v>11</v>
      </c>
      <c r="B21" s="106" t="s">
        <v>227</v>
      </c>
      <c r="C21" s="107" t="s">
        <v>13</v>
      </c>
      <c r="D21" s="108" t="s">
        <v>228</v>
      </c>
      <c r="E21" s="109"/>
      <c r="F21" s="104">
        <f>E21*D21</f>
        <v>0</v>
      </c>
    </row>
    <row r="22" spans="1:6" ht="33" customHeight="1" x14ac:dyDescent="0.3">
      <c r="A22" s="103" t="s">
        <v>14</v>
      </c>
      <c r="B22" s="106" t="s">
        <v>229</v>
      </c>
      <c r="C22" s="107" t="s">
        <v>16</v>
      </c>
      <c r="D22" s="108" t="s">
        <v>230</v>
      </c>
      <c r="E22" s="109"/>
      <c r="F22" s="104">
        <f>E22*D22</f>
        <v>0</v>
      </c>
    </row>
    <row r="23" spans="1:6" ht="28.95" customHeight="1" x14ac:dyDescent="0.3">
      <c r="A23" s="103" t="s">
        <v>17</v>
      </c>
      <c r="B23" s="106" t="s">
        <v>231</v>
      </c>
      <c r="C23" s="107" t="s">
        <v>222</v>
      </c>
      <c r="D23" s="108" t="s">
        <v>232</v>
      </c>
      <c r="E23" s="109"/>
      <c r="F23" s="104">
        <f t="shared" ref="F23:F29" si="0">E23*D23</f>
        <v>0</v>
      </c>
    </row>
    <row r="24" spans="1:6" ht="46.2" customHeight="1" x14ac:dyDescent="0.3">
      <c r="A24" s="103" t="s">
        <v>19</v>
      </c>
      <c r="B24" s="106" t="s">
        <v>27</v>
      </c>
      <c r="C24" s="107" t="s">
        <v>222</v>
      </c>
      <c r="D24" s="108" t="s">
        <v>233</v>
      </c>
      <c r="E24" s="109"/>
      <c r="F24" s="104">
        <f t="shared" si="0"/>
        <v>0</v>
      </c>
    </row>
    <row r="25" spans="1:6" ht="46.2" customHeight="1" x14ac:dyDescent="0.3">
      <c r="A25" s="103" t="s">
        <v>22</v>
      </c>
      <c r="B25" s="106" t="s">
        <v>234</v>
      </c>
      <c r="C25" s="107" t="s">
        <v>222</v>
      </c>
      <c r="D25" s="108" t="s">
        <v>232</v>
      </c>
      <c r="E25" s="109"/>
      <c r="F25" s="104">
        <f t="shared" si="0"/>
        <v>0</v>
      </c>
    </row>
    <row r="26" spans="1:6" ht="46.2" customHeight="1" x14ac:dyDescent="0.3">
      <c r="A26" s="103" t="s">
        <v>24</v>
      </c>
      <c r="B26" s="106" t="s">
        <v>235</v>
      </c>
      <c r="C26" s="107" t="s">
        <v>236</v>
      </c>
      <c r="D26" s="108" t="s">
        <v>237</v>
      </c>
      <c r="E26" s="109"/>
      <c r="F26" s="104">
        <f>E26*D26</f>
        <v>0</v>
      </c>
    </row>
    <row r="27" spans="1:6" ht="37.200000000000003" customHeight="1" x14ac:dyDescent="0.3">
      <c r="A27" s="103" t="s">
        <v>26</v>
      </c>
      <c r="B27" s="106" t="s">
        <v>238</v>
      </c>
      <c r="C27" s="107" t="s">
        <v>16</v>
      </c>
      <c r="D27" s="108" t="s">
        <v>239</v>
      </c>
      <c r="E27" s="109"/>
      <c r="F27" s="104">
        <f>E27*D27</f>
        <v>0</v>
      </c>
    </row>
    <row r="28" spans="1:6" ht="46.2" customHeight="1" x14ac:dyDescent="0.3">
      <c r="A28" s="103" t="s">
        <v>223</v>
      </c>
      <c r="B28" s="106" t="s">
        <v>240</v>
      </c>
      <c r="C28" s="107" t="s">
        <v>10</v>
      </c>
      <c r="D28" s="108" t="s">
        <v>228</v>
      </c>
      <c r="E28" s="109"/>
      <c r="F28" s="104">
        <f t="shared" si="0"/>
        <v>0</v>
      </c>
    </row>
    <row r="29" spans="1:6" ht="141" customHeight="1" x14ac:dyDescent="0.3">
      <c r="A29" s="103" t="s">
        <v>224</v>
      </c>
      <c r="B29" s="311" t="s">
        <v>314</v>
      </c>
      <c r="C29" s="132" t="s">
        <v>10</v>
      </c>
      <c r="D29" s="133" t="s">
        <v>228</v>
      </c>
      <c r="E29" s="110"/>
      <c r="F29" s="104">
        <f t="shared" si="0"/>
        <v>0</v>
      </c>
    </row>
    <row r="30" spans="1:6" s="55" customFormat="1" ht="30.75" customHeight="1" thickBot="1" x14ac:dyDescent="0.35">
      <c r="A30" s="99"/>
      <c r="B30" s="84" t="s">
        <v>242</v>
      </c>
      <c r="C30" s="84"/>
      <c r="D30" s="100"/>
      <c r="E30" s="101"/>
      <c r="F30" s="54">
        <f>SUM(F21:F29)</f>
        <v>0</v>
      </c>
    </row>
    <row r="31" spans="1:6" ht="17.399999999999999" thickTop="1" x14ac:dyDescent="0.3"/>
  </sheetData>
  <mergeCells count="4">
    <mergeCell ref="B13:F13"/>
    <mergeCell ref="B14:F14"/>
    <mergeCell ref="B16:F16"/>
    <mergeCell ref="B15:E15"/>
  </mergeCells>
  <phoneticPr fontId="4" type="noConversion"/>
  <pageMargins left="0.70866141732283472" right="0.70866141732283472" top="0.74803149606299213" bottom="0.74803149606299213" header="0.31496062992125984" footer="0.31496062992125984"/>
  <pageSetup paperSize="9" scale="58" orientation="portrait"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7"/>
  <sheetViews>
    <sheetView view="pageBreakPreview" topLeftCell="A7" zoomScale="85" zoomScaleNormal="85" zoomScaleSheetLayoutView="85" workbookViewId="0">
      <selection activeCell="B15" sqref="B15:E15"/>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3.44140625" style="4" customWidth="1"/>
    <col min="5" max="5" width="17.109375" style="1" customWidth="1"/>
    <col min="6" max="6" width="21.8867187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289</v>
      </c>
      <c r="C14" s="314"/>
      <c r="D14" s="314"/>
      <c r="E14" s="314"/>
      <c r="F14" s="314"/>
    </row>
    <row r="15" spans="1:6" ht="21" thickBot="1" x14ac:dyDescent="0.35">
      <c r="B15" s="320"/>
      <c r="C15" s="320"/>
      <c r="D15" s="320"/>
      <c r="E15" s="320"/>
      <c r="F15" s="4"/>
    </row>
    <row r="16" spans="1:6" ht="18" thickTop="1" thickBot="1" x14ac:dyDescent="0.35">
      <c r="E16" s="4"/>
      <c r="F16" s="4"/>
    </row>
    <row r="17" spans="1:6" s="49" customFormat="1" ht="30.75" customHeight="1" thickTop="1" x14ac:dyDescent="0.35">
      <c r="A17" s="66" t="s">
        <v>2</v>
      </c>
      <c r="B17" s="67" t="s">
        <v>3</v>
      </c>
      <c r="C17" s="67" t="s">
        <v>4</v>
      </c>
      <c r="D17" s="68" t="s">
        <v>5</v>
      </c>
      <c r="E17" s="69" t="s">
        <v>6</v>
      </c>
      <c r="F17" s="70" t="s">
        <v>7</v>
      </c>
    </row>
    <row r="18" spans="1:6" s="49" customFormat="1" ht="30.75" customHeight="1" x14ac:dyDescent="0.35">
      <c r="A18" s="107" t="s">
        <v>8</v>
      </c>
      <c r="B18" s="106" t="s">
        <v>9</v>
      </c>
      <c r="C18" s="107" t="s">
        <v>10</v>
      </c>
      <c r="D18" s="107">
        <v>1</v>
      </c>
      <c r="E18" s="107"/>
      <c r="F18" s="149" t="s">
        <v>194</v>
      </c>
    </row>
    <row r="19" spans="1:6" ht="46.2" customHeight="1" x14ac:dyDescent="0.3">
      <c r="A19" s="107" t="s">
        <v>11</v>
      </c>
      <c r="B19" s="106" t="s">
        <v>221</v>
      </c>
      <c r="C19" s="107" t="s">
        <v>13</v>
      </c>
      <c r="D19" s="115">
        <v>1</v>
      </c>
      <c r="E19" s="109"/>
      <c r="F19" s="104">
        <f>E19*D19</f>
        <v>0</v>
      </c>
    </row>
    <row r="20" spans="1:6" ht="33" customHeight="1" x14ac:dyDescent="0.3">
      <c r="A20" s="107" t="s">
        <v>14</v>
      </c>
      <c r="B20" s="106" t="s">
        <v>243</v>
      </c>
      <c r="C20" s="107" t="s">
        <v>16</v>
      </c>
      <c r="D20" s="108" t="s">
        <v>244</v>
      </c>
      <c r="E20" s="109"/>
      <c r="F20" s="104"/>
    </row>
    <row r="21" spans="1:6" ht="28.95" customHeight="1" x14ac:dyDescent="0.3">
      <c r="A21" s="107" t="s">
        <v>17</v>
      </c>
      <c r="B21" s="106" t="s">
        <v>231</v>
      </c>
      <c r="C21" s="107" t="s">
        <v>222</v>
      </c>
      <c r="D21" s="108" t="s">
        <v>245</v>
      </c>
      <c r="E21" s="109"/>
      <c r="F21" s="104"/>
    </row>
    <row r="22" spans="1:6" ht="36" customHeight="1" x14ac:dyDescent="0.3">
      <c r="A22" s="107" t="s">
        <v>19</v>
      </c>
      <c r="B22" s="106" t="s">
        <v>25</v>
      </c>
      <c r="C22" s="107" t="s">
        <v>222</v>
      </c>
      <c r="D22" s="108" t="s">
        <v>245</v>
      </c>
      <c r="E22" s="109"/>
      <c r="F22" s="104"/>
    </row>
    <row r="23" spans="1:6" ht="30.6" customHeight="1" x14ac:dyDescent="0.3">
      <c r="A23" s="107" t="s">
        <v>22</v>
      </c>
      <c r="B23" s="106" t="s">
        <v>27</v>
      </c>
      <c r="C23" s="107" t="s">
        <v>222</v>
      </c>
      <c r="D23" s="108" t="s">
        <v>246</v>
      </c>
      <c r="E23" s="109"/>
      <c r="F23" s="104"/>
    </row>
    <row r="24" spans="1:6" ht="30.6" customHeight="1" x14ac:dyDescent="0.3">
      <c r="A24" s="107" t="s">
        <v>24</v>
      </c>
      <c r="B24" s="106" t="s">
        <v>33</v>
      </c>
      <c r="C24" s="107" t="s">
        <v>222</v>
      </c>
      <c r="D24" s="108" t="s">
        <v>247</v>
      </c>
      <c r="E24" s="109"/>
      <c r="F24" s="104"/>
    </row>
    <row r="25" spans="1:6" ht="43.95" customHeight="1" x14ac:dyDescent="0.3">
      <c r="A25" s="107" t="s">
        <v>26</v>
      </c>
      <c r="B25" s="106" t="s">
        <v>234</v>
      </c>
      <c r="C25" s="107" t="s">
        <v>222</v>
      </c>
      <c r="D25" s="108" t="s">
        <v>248</v>
      </c>
      <c r="E25" s="109"/>
      <c r="F25" s="104"/>
    </row>
    <row r="26" spans="1:6" ht="31.95" customHeight="1" x14ac:dyDescent="0.3">
      <c r="A26" s="107" t="s">
        <v>223</v>
      </c>
      <c r="B26" s="106" t="s">
        <v>67</v>
      </c>
      <c r="C26" s="107" t="s">
        <v>16</v>
      </c>
      <c r="D26" s="108" t="s">
        <v>249</v>
      </c>
      <c r="E26" s="109"/>
      <c r="F26" s="104"/>
    </row>
    <row r="27" spans="1:6" ht="46.2" customHeight="1" x14ac:dyDescent="0.3">
      <c r="A27" s="107" t="s">
        <v>224</v>
      </c>
      <c r="B27" s="106" t="s">
        <v>43</v>
      </c>
      <c r="C27" s="107" t="s">
        <v>222</v>
      </c>
      <c r="D27" s="108" t="s">
        <v>250</v>
      </c>
      <c r="E27" s="109"/>
      <c r="F27" s="104"/>
    </row>
    <row r="28" spans="1:6" ht="55.95" customHeight="1" x14ac:dyDescent="0.3">
      <c r="A28" s="107" t="s">
        <v>225</v>
      </c>
      <c r="B28" s="106" t="s">
        <v>251</v>
      </c>
      <c r="C28" s="107" t="s">
        <v>323</v>
      </c>
      <c r="D28" s="108" t="s">
        <v>252</v>
      </c>
      <c r="E28" s="109"/>
      <c r="F28" s="104"/>
    </row>
    <row r="29" spans="1:6" ht="55.95" customHeight="1" x14ac:dyDescent="0.3">
      <c r="A29" s="107" t="s">
        <v>253</v>
      </c>
      <c r="B29" s="106" t="s">
        <v>316</v>
      </c>
      <c r="C29" s="107" t="s">
        <v>318</v>
      </c>
      <c r="D29" s="312" t="s">
        <v>320</v>
      </c>
      <c r="E29" s="109"/>
      <c r="F29" s="104"/>
    </row>
    <row r="30" spans="1:6" ht="55.95" customHeight="1" x14ac:dyDescent="0.3">
      <c r="A30" s="107" t="s">
        <v>254</v>
      </c>
      <c r="B30" s="106" t="s">
        <v>315</v>
      </c>
      <c r="C30" s="107" t="s">
        <v>318</v>
      </c>
      <c r="D30" s="312" t="s">
        <v>319</v>
      </c>
      <c r="E30" s="109"/>
      <c r="F30" s="104"/>
    </row>
    <row r="31" spans="1:6" ht="60.6" customHeight="1" x14ac:dyDescent="0.3">
      <c r="A31" s="107" t="s">
        <v>257</v>
      </c>
      <c r="B31" s="106" t="s">
        <v>255</v>
      </c>
      <c r="C31" s="107" t="s">
        <v>16</v>
      </c>
      <c r="D31" s="108" t="s">
        <v>256</v>
      </c>
      <c r="E31" s="109"/>
      <c r="F31" s="104"/>
    </row>
    <row r="32" spans="1:6" ht="31.95" customHeight="1" x14ac:dyDescent="0.3">
      <c r="A32" s="107" t="s">
        <v>260</v>
      </c>
      <c r="B32" s="106" t="s">
        <v>258</v>
      </c>
      <c r="C32" s="107" t="s">
        <v>4</v>
      </c>
      <c r="D32" s="108" t="s">
        <v>259</v>
      </c>
      <c r="E32" s="109"/>
      <c r="F32" s="104"/>
    </row>
    <row r="33" spans="1:6" ht="31.95" customHeight="1" x14ac:dyDescent="0.3">
      <c r="A33" s="107" t="s">
        <v>261</v>
      </c>
      <c r="B33" s="106" t="s">
        <v>131</v>
      </c>
      <c r="C33" s="107" t="s">
        <v>4</v>
      </c>
      <c r="D33" s="108" t="s">
        <v>259</v>
      </c>
      <c r="E33" s="109"/>
      <c r="F33" s="104"/>
    </row>
    <row r="34" spans="1:6" ht="30.6" customHeight="1" x14ac:dyDescent="0.3">
      <c r="A34" s="107" t="s">
        <v>317</v>
      </c>
      <c r="B34" s="106" t="s">
        <v>262</v>
      </c>
      <c r="C34" s="107" t="s">
        <v>4</v>
      </c>
      <c r="D34" s="108" t="s">
        <v>263</v>
      </c>
      <c r="E34" s="109"/>
      <c r="F34" s="104"/>
    </row>
    <row r="35" spans="1:6" ht="37.950000000000003" customHeight="1" x14ac:dyDescent="0.3">
      <c r="A35" s="111"/>
      <c r="B35" s="150" t="s">
        <v>264</v>
      </c>
      <c r="C35" s="151"/>
      <c r="D35" s="152"/>
      <c r="E35" s="105"/>
      <c r="F35" s="153"/>
    </row>
    <row r="36" spans="1:6" s="55" customFormat="1" ht="30.75" customHeight="1" thickBot="1" x14ac:dyDescent="0.35">
      <c r="A36" s="99"/>
      <c r="B36" s="84" t="s">
        <v>265</v>
      </c>
      <c r="C36" s="84"/>
      <c r="D36" s="100"/>
      <c r="E36" s="101"/>
      <c r="F36" s="54">
        <f>F35*2</f>
        <v>0</v>
      </c>
    </row>
    <row r="37" spans="1:6" ht="17.399999999999999" thickTop="1" x14ac:dyDescent="0.3"/>
  </sheetData>
  <mergeCells count="3">
    <mergeCell ref="B13:F13"/>
    <mergeCell ref="B14:F14"/>
    <mergeCell ref="B15:E15"/>
  </mergeCells>
  <phoneticPr fontId="4" type="noConversion"/>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view="pageBreakPreview" topLeftCell="A10" zoomScale="85" zoomScaleNormal="85" zoomScaleSheetLayoutView="85" workbookViewId="0">
      <selection activeCell="B21" sqref="B21"/>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3.44140625" style="4" customWidth="1"/>
    <col min="5" max="5" width="15.33203125" style="1" customWidth="1"/>
    <col min="6" max="6" width="18.6640625" style="1" customWidth="1"/>
    <col min="7" max="9" width="9.109375" style="1" hidden="1" customWidth="1"/>
    <col min="10" max="10" width="9.88671875" style="1" hidden="1" customWidth="1"/>
    <col min="11" max="13" width="9.109375" style="1" hidden="1" customWidth="1"/>
    <col min="14"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ht="17.25" x14ac:dyDescent="0.3">
      <c r="A7" s="4"/>
    </row>
    <row r="8" spans="1:6" ht="17.25" x14ac:dyDescent="0.3">
      <c r="A8" s="4"/>
    </row>
    <row r="9" spans="1:6" ht="17.25" x14ac:dyDescent="0.3">
      <c r="A9" s="4"/>
    </row>
    <row r="10" spans="1:6" ht="17.25" x14ac:dyDescent="0.3">
      <c r="A10" s="4"/>
    </row>
    <row r="11" spans="1:6" ht="17.25" x14ac:dyDescent="0.3">
      <c r="A11" s="4"/>
    </row>
    <row r="12" spans="1:6" ht="17.25" x14ac:dyDescent="0.3">
      <c r="A12" s="4"/>
    </row>
    <row r="13" spans="1:6" ht="27" customHeight="1" x14ac:dyDescent="0.3">
      <c r="A13" s="4"/>
      <c r="B13" s="313" t="s">
        <v>0</v>
      </c>
      <c r="C13" s="313"/>
      <c r="D13" s="313"/>
      <c r="E13" s="313"/>
      <c r="F13" s="313"/>
    </row>
    <row r="14" spans="1:6" ht="28.5" customHeight="1" x14ac:dyDescent="0.3">
      <c r="A14" s="4"/>
      <c r="B14" s="314" t="s">
        <v>288</v>
      </c>
      <c r="C14" s="314"/>
      <c r="D14" s="314"/>
      <c r="E14" s="314"/>
      <c r="F14" s="314"/>
    </row>
    <row r="15" spans="1:6" ht="21" thickBot="1" x14ac:dyDescent="0.35">
      <c r="B15" s="320"/>
      <c r="C15" s="320"/>
      <c r="D15" s="320"/>
      <c r="E15" s="320"/>
      <c r="F15" s="4"/>
    </row>
    <row r="16" spans="1:6" ht="18" thickTop="1" thickBot="1" x14ac:dyDescent="0.35">
      <c r="E16" s="4"/>
      <c r="F16" s="4"/>
    </row>
    <row r="17" spans="1:6" s="49" customFormat="1" ht="30.75" customHeight="1" thickTop="1" x14ac:dyDescent="0.35">
      <c r="A17" s="66" t="s">
        <v>2</v>
      </c>
      <c r="B17" s="67" t="s">
        <v>3</v>
      </c>
      <c r="C17" s="67" t="s">
        <v>4</v>
      </c>
      <c r="D17" s="68" t="s">
        <v>5</v>
      </c>
      <c r="E17" s="69" t="s">
        <v>6</v>
      </c>
      <c r="F17" s="70" t="s">
        <v>7</v>
      </c>
    </row>
    <row r="18" spans="1:6" ht="46.2" customHeight="1" x14ac:dyDescent="0.3">
      <c r="A18" s="103" t="s">
        <v>8</v>
      </c>
      <c r="B18" s="106" t="s">
        <v>221</v>
      </c>
      <c r="C18" s="107" t="s">
        <v>13</v>
      </c>
      <c r="D18" s="115">
        <v>1</v>
      </c>
      <c r="E18" s="109"/>
      <c r="F18" s="104"/>
    </row>
    <row r="19" spans="1:6" ht="33" customHeight="1" x14ac:dyDescent="0.3">
      <c r="A19" s="103" t="s">
        <v>11</v>
      </c>
      <c r="B19" s="106" t="s">
        <v>266</v>
      </c>
      <c r="C19" s="107" t="s">
        <v>16</v>
      </c>
      <c r="D19" s="108" t="s">
        <v>267</v>
      </c>
      <c r="E19" s="109"/>
      <c r="F19" s="156"/>
    </row>
    <row r="20" spans="1:6" ht="31.95" customHeight="1" x14ac:dyDescent="0.3">
      <c r="A20" s="103" t="s">
        <v>14</v>
      </c>
      <c r="B20" s="106" t="s">
        <v>268</v>
      </c>
      <c r="C20" s="107" t="s">
        <v>16</v>
      </c>
      <c r="D20" s="108" t="s">
        <v>269</v>
      </c>
      <c r="E20" s="109"/>
      <c r="F20" s="156"/>
    </row>
    <row r="21" spans="1:6" ht="25.95" customHeight="1" x14ac:dyDescent="0.3">
      <c r="A21" s="103" t="s">
        <v>17</v>
      </c>
      <c r="B21" s="106" t="s">
        <v>270</v>
      </c>
      <c r="C21" s="107" t="s">
        <v>222</v>
      </c>
      <c r="D21" s="108" t="s">
        <v>271</v>
      </c>
      <c r="E21" s="109"/>
      <c r="F21" s="156"/>
    </row>
    <row r="22" spans="1:6" ht="29.4" customHeight="1" x14ac:dyDescent="0.3">
      <c r="A22" s="116"/>
      <c r="B22" s="117" t="s">
        <v>272</v>
      </c>
      <c r="C22" s="118"/>
      <c r="D22" s="119"/>
      <c r="E22" s="120"/>
      <c r="F22" s="121">
        <f>SUM(F18:F21)</f>
        <v>0</v>
      </c>
    </row>
    <row r="23" spans="1:6" s="55" customFormat="1" ht="30.75" customHeight="1" thickBot="1" x14ac:dyDescent="0.35">
      <c r="A23" s="99"/>
      <c r="B23" s="84" t="s">
        <v>273</v>
      </c>
      <c r="C23" s="84"/>
      <c r="D23" s="100"/>
      <c r="E23" s="101"/>
      <c r="F23" s="54">
        <f>F22*2</f>
        <v>0</v>
      </c>
    </row>
    <row r="24" spans="1:6" ht="17.399999999999999" thickTop="1" x14ac:dyDescent="0.3"/>
  </sheetData>
  <mergeCells count="3">
    <mergeCell ref="B13:F13"/>
    <mergeCell ref="B14:F14"/>
    <mergeCell ref="B15:E15"/>
  </mergeCells>
  <phoneticPr fontId="4" type="noConversion"/>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30A2C-9858-4B8E-8885-58BA5B8357E7}">
  <sheetPr>
    <tabColor rgb="FFFFFF00"/>
  </sheetPr>
  <dimension ref="A1:Q22"/>
  <sheetViews>
    <sheetView view="pageBreakPreview" zoomScale="85" zoomScaleNormal="85" zoomScaleSheetLayoutView="85" workbookViewId="0">
      <selection activeCell="Q18" sqref="Q18"/>
    </sheetView>
  </sheetViews>
  <sheetFormatPr baseColWidth="10" defaultColWidth="9.109375" defaultRowHeight="16.8" x14ac:dyDescent="0.3"/>
  <cols>
    <col min="1" max="1" width="8.88671875" style="1" customWidth="1"/>
    <col min="2" max="2" width="80.33203125" style="1" customWidth="1"/>
    <col min="3" max="3" width="8.88671875" style="4" customWidth="1"/>
    <col min="4" max="4" width="13.44140625" style="4" customWidth="1"/>
    <col min="5" max="5" width="15.33203125" style="1" customWidth="1"/>
    <col min="6" max="6" width="18.6640625" style="1" customWidth="1"/>
    <col min="7" max="9" width="9.109375" style="1" hidden="1" customWidth="1"/>
    <col min="10" max="10" width="9.88671875" style="1" hidden="1" customWidth="1"/>
    <col min="11" max="13" width="9.109375" style="1" hidden="1" customWidth="1"/>
    <col min="14" max="16" width="9.109375" style="1"/>
    <col min="17" max="17" width="37.88671875" style="1" customWidth="1"/>
    <col min="18" max="16384" width="9.109375" style="1"/>
  </cols>
  <sheetData>
    <row r="1" spans="1:6" ht="17.25" x14ac:dyDescent="0.3">
      <c r="B1" s="2"/>
      <c r="C1" s="58"/>
    </row>
    <row r="2" spans="1:6" ht="17.25" x14ac:dyDescent="0.3">
      <c r="B2" s="3"/>
      <c r="C2" s="59"/>
    </row>
    <row r="3" spans="1:6" ht="17.25" x14ac:dyDescent="0.3">
      <c r="B3" s="3"/>
      <c r="C3" s="59"/>
    </row>
    <row r="6" spans="1:6" ht="23.4" customHeight="1" x14ac:dyDescent="0.3">
      <c r="A6" s="4"/>
    </row>
    <row r="7" spans="1:6" x14ac:dyDescent="0.3">
      <c r="A7" s="4"/>
    </row>
    <row r="8" spans="1:6" x14ac:dyDescent="0.3">
      <c r="A8" s="4"/>
    </row>
    <row r="9" spans="1:6" x14ac:dyDescent="0.3">
      <c r="A9" s="4"/>
    </row>
    <row r="10" spans="1:6" x14ac:dyDescent="0.3">
      <c r="A10" s="4"/>
    </row>
    <row r="11" spans="1:6" x14ac:dyDescent="0.3">
      <c r="A11" s="4"/>
    </row>
    <row r="12" spans="1:6" x14ac:dyDescent="0.3">
      <c r="A12" s="4"/>
    </row>
    <row r="13" spans="1:6" ht="27" customHeight="1" x14ac:dyDescent="0.3">
      <c r="A13" s="4"/>
      <c r="B13" s="313" t="s">
        <v>0</v>
      </c>
      <c r="C13" s="313"/>
      <c r="D13" s="313"/>
      <c r="E13" s="313"/>
      <c r="F13" s="313"/>
    </row>
    <row r="14" spans="1:6" ht="28.5" customHeight="1" x14ac:dyDescent="0.3">
      <c r="A14" s="4"/>
      <c r="B14" s="314" t="s">
        <v>301</v>
      </c>
      <c r="C14" s="314"/>
      <c r="D14" s="314"/>
      <c r="E14" s="314"/>
      <c r="F14" s="314"/>
    </row>
    <row r="15" spans="1:6" ht="36.6" customHeight="1" thickBot="1" x14ac:dyDescent="0.35">
      <c r="B15" s="320" t="s">
        <v>302</v>
      </c>
      <c r="C15" s="320"/>
      <c r="D15" s="320"/>
      <c r="E15" s="320"/>
      <c r="F15" s="4"/>
    </row>
    <row r="16" spans="1:6" ht="18" thickTop="1" thickBot="1" x14ac:dyDescent="0.35">
      <c r="E16" s="4"/>
      <c r="F16" s="4"/>
    </row>
    <row r="17" spans="1:17" s="49" customFormat="1" ht="30.75" customHeight="1" thickTop="1" x14ac:dyDescent="0.35">
      <c r="A17" s="66" t="s">
        <v>2</v>
      </c>
      <c r="B17" s="67" t="s">
        <v>3</v>
      </c>
      <c r="C17" s="67" t="s">
        <v>4</v>
      </c>
      <c r="D17" s="68" t="s">
        <v>5</v>
      </c>
      <c r="E17" s="69" t="s">
        <v>6</v>
      </c>
      <c r="F17" s="70" t="s">
        <v>7</v>
      </c>
      <c r="Q17" s="307"/>
    </row>
    <row r="18" spans="1:17" s="49" customFormat="1" ht="70.2" customHeight="1" x14ac:dyDescent="0.35">
      <c r="A18" s="103" t="s">
        <v>8</v>
      </c>
      <c r="B18" s="309" t="s">
        <v>304</v>
      </c>
      <c r="C18" s="136" t="s">
        <v>10</v>
      </c>
      <c r="D18" s="136">
        <v>1</v>
      </c>
      <c r="E18" s="136"/>
      <c r="F18" s="155"/>
      <c r="Q18" s="307"/>
    </row>
    <row r="19" spans="1:17" ht="29.4" customHeight="1" x14ac:dyDescent="0.3">
      <c r="A19" s="116"/>
      <c r="B19" s="117" t="s">
        <v>300</v>
      </c>
      <c r="C19" s="118"/>
      <c r="D19" s="119"/>
      <c r="E19" s="120"/>
      <c r="F19" s="121">
        <f>SUM(F18:F18)</f>
        <v>0</v>
      </c>
      <c r="Q19" s="307"/>
    </row>
    <row r="20" spans="1:17" s="55" customFormat="1" ht="30.75" customHeight="1" thickBot="1" x14ac:dyDescent="0.35">
      <c r="A20" s="99"/>
      <c r="B20" s="84" t="s">
        <v>299</v>
      </c>
      <c r="C20" s="84"/>
      <c r="D20" s="100"/>
      <c r="E20" s="101"/>
      <c r="F20" s="54">
        <f>F19*2</f>
        <v>0</v>
      </c>
      <c r="Q20" s="307"/>
    </row>
    <row r="21" spans="1:17" ht="17.399999999999999" thickTop="1" x14ac:dyDescent="0.3">
      <c r="Q21" s="307"/>
    </row>
    <row r="22" spans="1:17" x14ac:dyDescent="0.3">
      <c r="Q22" s="308"/>
    </row>
  </sheetData>
  <mergeCells count="3">
    <mergeCell ref="B13:F13"/>
    <mergeCell ref="B14:F14"/>
    <mergeCell ref="B15:E15"/>
  </mergeCells>
  <pageMargins left="0.70866141732283472" right="0.70866141732283472" top="0.74803149606299213" bottom="0.74803149606299213" header="0.31496062992125984" footer="0.31496062992125984"/>
  <pageSetup paperSize="9" scale="57" orientation="portrait"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5cb1f0a472ce065eb58514e7f75185e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09118cccbf28464a601651fc606f7011"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08ba6eb-9e09-4fd5-92f2-2d9921329f2d">BFAENABEL-680963957-129583</_dlc_DocId>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ip_UnifiedCompliancePolicyUIAction xmlns="http://schemas.microsoft.com/sharepoint/v3" xsi:nil="true"/>
    <_dlc_DocIdUrl xmlns="508ba6eb-9e09-4fd5-92f2-2d9921329f2d">
      <Url>https://enabelbe.sharepoint.com/sites/BFA/_layouts/15/DocIdRedir.aspx?ID=BFAENABEL-680963957-129583</Url>
      <Description>BFAENABEL-680963957-129583</Description>
    </_dlc_DocIdUrl>
    <_ip_UnifiedCompliancePolicyProperties xmlns="http://schemas.microsoft.com/sharepoint/v3" xsi:nil="true"/>
    <j50cb40f2a0941d2947e6bcbd5d19dce xmlns="14a9c00f-d9e3-4eb9-aad3-f69239d17d9c">
      <Terms xmlns="http://schemas.microsoft.com/office/infopath/2007/PartnerControls"/>
    </j50cb40f2a0941d2947e6bcbd5d19dce>
    <lcf76f155ced4ddcb4097134ff3c332f xmlns="017ef222-b715-482d-b25e-e029bead7086">
      <Terms xmlns="http://schemas.microsoft.com/office/infopath/2007/PartnerControls"/>
    </lcf76f155ced4ddcb4097134ff3c332f>
    <e2b781e9cad840cd89b90f5a7e989839 xmlns="14a9c00f-d9e3-4eb9-aad3-f69239d17d9c">
      <Terms xmlns="http://schemas.microsoft.com/office/infopath/2007/PartnerControls"/>
    </e2b781e9cad840cd89b90f5a7e989839>
    <l9d65098618b4a8fbbe87718e7187e6b xmlns="14a9c00f-d9e3-4eb9-aad3-f69239d17d9c">
      <Terms xmlns="http://schemas.microsoft.com/office/infopath/2007/PartnerControls"/>
    </l9d65098618b4a8fbbe87718e7187e6b>
  </documentManagement>
</p:properties>
</file>

<file path=customXml/itemProps1.xml><?xml version="1.0" encoding="utf-8"?>
<ds:datastoreItem xmlns:ds="http://schemas.openxmlformats.org/officeDocument/2006/customXml" ds:itemID="{BEFD48D0-58B3-4C8D-B252-058C29EC9692}">
  <ds:schemaRefs>
    <ds:schemaRef ds:uri="http://schemas.microsoft.com/sharepoint/events"/>
  </ds:schemaRefs>
</ds:datastoreItem>
</file>

<file path=customXml/itemProps2.xml><?xml version="1.0" encoding="utf-8"?>
<ds:datastoreItem xmlns:ds="http://schemas.openxmlformats.org/officeDocument/2006/customXml" ds:itemID="{C1F7C5D8-25C5-4D0E-B7E4-BA1E735C4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90929D-D208-4F24-94FD-FEBF000453B9}">
  <ds:schemaRefs>
    <ds:schemaRef ds:uri="http://schemas.microsoft.com/sharepoint/v3/contenttype/forms"/>
  </ds:schemaRefs>
</ds:datastoreItem>
</file>

<file path=customXml/itemProps4.xml><?xml version="1.0" encoding="utf-8"?>
<ds:datastoreItem xmlns:ds="http://schemas.openxmlformats.org/officeDocument/2006/customXml" ds:itemID="{CCB15C7A-DEA2-41D8-93D4-3E73B3ED6E64}">
  <ds:schemaRefs>
    <ds:schemaRef ds:uri="dadf567c-1b5f-49a6-9ed4-d3788a8dc5cc"/>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1c89b6ff-5735-4b3c-9dca-50e80957a65b"/>
    <ds:schemaRef ds:uri="http://purl.org/dc/terms/"/>
    <ds:schemaRef ds:uri="http://schemas.microsoft.com/office/2006/metadata/properties"/>
    <ds:schemaRef ds:uri="http://www.w3.org/XML/1998/namespace"/>
    <ds:schemaRef ds:uri="http://purl.org/dc/elements/1.1/"/>
    <ds:schemaRef ds:uri="14a9c00f-d9e3-4eb9-aad3-f69239d17d9c"/>
    <ds:schemaRef ds:uri="508ba6eb-9e09-4fd5-92f2-2d9921329f2d"/>
    <ds:schemaRef ds:uri="http://schemas.microsoft.com/sharepoint/v3"/>
    <ds:schemaRef ds:uri="017ef222-b715-482d-b25e-e029bead708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19</vt:i4>
      </vt:variant>
    </vt:vector>
  </HeadingPairs>
  <TitlesOfParts>
    <vt:vector size="38" baseType="lpstr">
      <vt:lpstr>1-Blocs Toilettes DQE</vt:lpstr>
      <vt:lpstr>2-Kiosques DQE</vt:lpstr>
      <vt:lpstr>3-Local technique DQE</vt:lpstr>
      <vt:lpstr>4-Portique d'entrée DQE</vt:lpstr>
      <vt:lpstr>5-Parkings DQE</vt:lpstr>
      <vt:lpstr>6-Plateau sportif DQE</vt:lpstr>
      <vt:lpstr>7-Apatams DQE</vt:lpstr>
      <vt:lpstr>8-Aire de jeux DQE</vt:lpstr>
      <vt:lpstr>9-Formations DQE</vt:lpstr>
      <vt:lpstr>Recap TRANCHE FERME DQE</vt:lpstr>
      <vt:lpstr>1-Blocs Toilettes BPU</vt:lpstr>
      <vt:lpstr>2-Kiosques BPU</vt:lpstr>
      <vt:lpstr>3-Local technique BPU</vt:lpstr>
      <vt:lpstr>4-Portique d'entrée BPU</vt:lpstr>
      <vt:lpstr>5-Parkings BPU</vt:lpstr>
      <vt:lpstr>6-Plateau sportif BPU</vt:lpstr>
      <vt:lpstr>7-Apatams BPU</vt:lpstr>
      <vt:lpstr>8-Aire de jeux BPU</vt:lpstr>
      <vt:lpstr>9-Formations BPU</vt:lpstr>
      <vt:lpstr>'1-Blocs Toilettes BPU'!Zone_d_impression</vt:lpstr>
      <vt:lpstr>'1-Blocs Toilettes DQE'!Zone_d_impression</vt:lpstr>
      <vt:lpstr>'2-Kiosques BPU'!Zone_d_impression</vt:lpstr>
      <vt:lpstr>'2-Kiosques DQE'!Zone_d_impression</vt:lpstr>
      <vt:lpstr>'3-Local technique BPU'!Zone_d_impression</vt:lpstr>
      <vt:lpstr>'3-Local technique DQE'!Zone_d_impression</vt:lpstr>
      <vt:lpstr>'4-Portique d''entrée BPU'!Zone_d_impression</vt:lpstr>
      <vt:lpstr>'4-Portique d''entrée DQE'!Zone_d_impression</vt:lpstr>
      <vt:lpstr>'5-Parkings BPU'!Zone_d_impression</vt:lpstr>
      <vt:lpstr>'5-Parkings DQE'!Zone_d_impression</vt:lpstr>
      <vt:lpstr>'6-Plateau sportif BPU'!Zone_d_impression</vt:lpstr>
      <vt:lpstr>'6-Plateau sportif DQE'!Zone_d_impression</vt:lpstr>
      <vt:lpstr>'7-Apatams BPU'!Zone_d_impression</vt:lpstr>
      <vt:lpstr>'7-Apatams DQE'!Zone_d_impression</vt:lpstr>
      <vt:lpstr>'8-Aire de jeux BPU'!Zone_d_impression</vt:lpstr>
      <vt:lpstr>'8-Aire de jeux DQE'!Zone_d_impression</vt:lpstr>
      <vt:lpstr>'9-Formations BPU'!Zone_d_impression</vt:lpstr>
      <vt:lpstr>'9-Formations DQE'!Zone_d_impression</vt:lpstr>
      <vt:lpstr>'Recap TRANCHE FERME DQE'!Zone_d_impression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dc:creator>
  <cp:keywords/>
  <dc:description/>
  <cp:lastModifiedBy>HIEN, Hermann</cp:lastModifiedBy>
  <cp:revision/>
  <dcterms:created xsi:type="dcterms:W3CDTF">2016-09-13T09:14:55Z</dcterms:created>
  <dcterms:modified xsi:type="dcterms:W3CDTF">2026-01-14T15:27:22Z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0x01010084FDA68FEA25C847A6128BBA7C1A6EC100DB6DE8DA9F5B134CB8F62B604C7D5447</vt:lpwstr>
  </property>
  <property fmtid="{D5CDD505-2E9C-101B-9397-08002B2CF9AE}" pid="4" name="l9d65098618b4a8fbbe87718e7187e6b">
    <vt:lpwstr/>
  </property>
  <property fmtid="{D5CDD505-2E9C-101B-9397-08002B2CF9AE}" pid="5" name="Document_Language">
    <vt:lpwstr>2;#FR|e5b11214-e6fc-4287-b1cb-b050c041462c</vt:lpwstr>
  </property>
  <property fmtid="{D5CDD505-2E9C-101B-9397-08002B2CF9AE}" pid="6" name="Document_Type">
    <vt:lpwstr/>
  </property>
  <property fmtid="{D5CDD505-2E9C-101B-9397-08002B2CF9AE}" pid="7" name="Country">
    <vt:lpwstr>1;#BFA|5c109890-987f-4e01-800e-8d3dbccbd13c</vt:lpwstr>
  </property>
  <property fmtid="{D5CDD505-2E9C-101B-9397-08002B2CF9AE}" pid="8" name="_dlc_DocIdItemGuid">
    <vt:lpwstr>75732800-2bef-4b9e-a491-c05b7225e56d</vt:lpwstr>
  </property>
  <property fmtid="{D5CDD505-2E9C-101B-9397-08002B2CF9AE}" pid="9" name="Document_Status">
    <vt:lpwstr/>
  </property>
  <property fmtid="{D5CDD505-2E9C-101B-9397-08002B2CF9AE}" pid="10" name="Contract_reference">
    <vt:lpwstr/>
  </property>
  <property fmtid="{D5CDD505-2E9C-101B-9397-08002B2CF9AE}" pid="11" name="Project_code">
    <vt:lpwstr/>
  </property>
  <property fmtid="{D5CDD505-2E9C-101B-9397-08002B2CF9AE}" pid="12" name="e2b781e9cad840cd89b90f5a7e989839">
    <vt:lpwstr/>
  </property>
</Properties>
</file>